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vincent/Dropbox/Asokan Lab/NIHupdates/NIH_Nov_DataDump/Additional/"/>
    </mc:Choice>
  </mc:AlternateContent>
  <xr:revisionPtr revIDLastSave="0" documentId="8_{6DDBFDD3-63CA-C644-B2C4-1E8708D6C53B}" xr6:coauthVersionLast="45" xr6:coauthVersionMax="45" xr10:uidLastSave="{00000000-0000-0000-0000-000000000000}"/>
  <bookViews>
    <workbookView xWindow="0" yWindow="460" windowWidth="27880" windowHeight="15840" xr2:uid="{00000000-000D-0000-FFFF-FFFF00000000}"/>
  </bookViews>
  <sheets>
    <sheet name="heart tiff with area" sheetId="2" r:id="rId1"/>
    <sheet name="KIDNEY" sheetId="5" r:id="rId2"/>
    <sheet name="liver" sheetId="6" r:id="rId3"/>
    <sheet name="skel.musc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6" l="1"/>
  <c r="S13" i="6"/>
  <c r="T21" i="6"/>
  <c r="S21" i="6"/>
  <c r="T18" i="6"/>
  <c r="S18" i="6"/>
  <c r="T16" i="6"/>
  <c r="S16" i="6"/>
  <c r="T10" i="6"/>
  <c r="S10" i="6"/>
  <c r="U17" i="5"/>
  <c r="U14" i="5"/>
  <c r="U12" i="5"/>
  <c r="U9" i="5"/>
  <c r="T17" i="5"/>
  <c r="T14" i="5"/>
  <c r="T12" i="5"/>
  <c r="T9" i="5"/>
  <c r="S14" i="2"/>
  <c r="S19" i="2"/>
  <c r="S16" i="2"/>
  <c r="S11" i="2"/>
  <c r="S8" i="2"/>
  <c r="R14" i="2"/>
  <c r="R19" i="2"/>
  <c r="R16" i="2"/>
  <c r="R11" i="2"/>
  <c r="R8" i="2"/>
  <c r="T17" i="4"/>
  <c r="T22" i="4"/>
  <c r="T19" i="4"/>
  <c r="T14" i="4"/>
  <c r="S17" i="4"/>
  <c r="S22" i="4"/>
  <c r="S19" i="4"/>
  <c r="S14" i="4"/>
  <c r="N75" i="4"/>
  <c r="M101" i="6" l="1"/>
  <c r="M98" i="6"/>
  <c r="N98" i="6" s="1"/>
  <c r="I101" i="6"/>
  <c r="I98" i="6" l="1"/>
  <c r="J98" i="6" s="1"/>
  <c r="I95" i="6"/>
  <c r="M92" i="6"/>
  <c r="I92" i="6"/>
  <c r="I89" i="6"/>
  <c r="I86" i="6"/>
  <c r="I83" i="6"/>
  <c r="I80" i="6"/>
  <c r="I77" i="6"/>
  <c r="I74" i="6"/>
  <c r="I71" i="6"/>
  <c r="I68" i="6"/>
  <c r="I65" i="6"/>
  <c r="I62" i="6"/>
  <c r="I59" i="6"/>
  <c r="I56" i="6"/>
  <c r="I53" i="6"/>
  <c r="I50" i="6"/>
  <c r="I47" i="6"/>
  <c r="I44" i="6"/>
  <c r="J44" i="6" s="1"/>
  <c r="I41" i="6"/>
  <c r="I38" i="6"/>
  <c r="I35" i="6"/>
  <c r="I32" i="6"/>
  <c r="I29" i="6"/>
  <c r="I26" i="6"/>
  <c r="I23" i="6"/>
  <c r="I20" i="6"/>
  <c r="D19" i="6"/>
  <c r="D18" i="6"/>
  <c r="I17" i="6"/>
  <c r="D17" i="6"/>
  <c r="I14" i="6"/>
  <c r="I11" i="6"/>
  <c r="I8" i="6"/>
  <c r="I74" i="5"/>
  <c r="L74" i="5"/>
  <c r="L75" i="5"/>
  <c r="L76" i="5"/>
  <c r="I77" i="5"/>
  <c r="J74" i="5" s="1"/>
  <c r="L65" i="5" s="1"/>
  <c r="L77" i="5"/>
  <c r="L78" i="5"/>
  <c r="L79" i="5"/>
  <c r="I53" i="5"/>
  <c r="I50" i="5"/>
  <c r="L80" i="5"/>
  <c r="I80" i="5"/>
  <c r="J80" i="5" s="1"/>
  <c r="L51" i="5" s="1"/>
  <c r="I71" i="5"/>
  <c r="I68" i="5"/>
  <c r="I65" i="5"/>
  <c r="I62" i="5"/>
  <c r="I59" i="5"/>
  <c r="I56" i="5"/>
  <c r="I47" i="5"/>
  <c r="I44" i="5"/>
  <c r="I41" i="5"/>
  <c r="I38" i="5"/>
  <c r="I35" i="5"/>
  <c r="I32" i="5"/>
  <c r="I29" i="5"/>
  <c r="I26" i="5"/>
  <c r="I23" i="5"/>
  <c r="I20" i="5"/>
  <c r="D19" i="5"/>
  <c r="D18" i="5"/>
  <c r="I17" i="5"/>
  <c r="D17" i="5"/>
  <c r="I14" i="5"/>
  <c r="I11" i="5"/>
  <c r="I8" i="5"/>
  <c r="J32" i="5" l="1"/>
  <c r="J56" i="5"/>
  <c r="J68" i="5"/>
  <c r="J50" i="5"/>
  <c r="M74" i="5"/>
  <c r="J62" i="6"/>
  <c r="J74" i="6"/>
  <c r="J86" i="6"/>
  <c r="J14" i="5"/>
  <c r="L50" i="5"/>
  <c r="J26" i="5"/>
  <c r="J38" i="5"/>
  <c r="J8" i="5"/>
  <c r="J26" i="6"/>
  <c r="J50" i="6"/>
  <c r="L56" i="6"/>
  <c r="L60" i="6"/>
  <c r="L64" i="6"/>
  <c r="L68" i="6"/>
  <c r="L72" i="6"/>
  <c r="L9" i="6"/>
  <c r="L13" i="6"/>
  <c r="L21" i="6"/>
  <c r="L57" i="6"/>
  <c r="L61" i="6"/>
  <c r="L65" i="6"/>
  <c r="L69" i="6"/>
  <c r="L73" i="6"/>
  <c r="L10" i="6"/>
  <c r="L14" i="6"/>
  <c r="L8" i="6"/>
  <c r="L22" i="6"/>
  <c r="L58" i="6"/>
  <c r="L62" i="6"/>
  <c r="L66" i="6"/>
  <c r="L70" i="6"/>
  <c r="L11" i="6"/>
  <c r="L15" i="6"/>
  <c r="L19" i="6"/>
  <c r="L23" i="6"/>
  <c r="L59" i="6"/>
  <c r="M59" i="6" s="1"/>
  <c r="L63" i="6"/>
  <c r="L67" i="6"/>
  <c r="L71" i="6"/>
  <c r="M71" i="6" s="1"/>
  <c r="L12" i="6"/>
  <c r="L16" i="6"/>
  <c r="M14" i="6" s="1"/>
  <c r="L20" i="6"/>
  <c r="L24" i="6"/>
  <c r="L17" i="6"/>
  <c r="L25" i="6"/>
  <c r="L18" i="6"/>
  <c r="J92" i="6"/>
  <c r="L41" i="6" s="1"/>
  <c r="J20" i="6"/>
  <c r="J32" i="6"/>
  <c r="J56" i="6"/>
  <c r="J68" i="6"/>
  <c r="J80" i="6"/>
  <c r="J14" i="6"/>
  <c r="J38" i="6"/>
  <c r="M8" i="6"/>
  <c r="J8" i="6"/>
  <c r="M95" i="6"/>
  <c r="N92" i="6" s="1"/>
  <c r="L12" i="5"/>
  <c r="L17" i="5"/>
  <c r="L22" i="5"/>
  <c r="L18" i="5"/>
  <c r="L45" i="5"/>
  <c r="M77" i="5"/>
  <c r="J44" i="5"/>
  <c r="L25" i="5"/>
  <c r="L15" i="5"/>
  <c r="L20" i="5"/>
  <c r="L39" i="5"/>
  <c r="L53" i="5"/>
  <c r="L8" i="5"/>
  <c r="L9" i="5"/>
  <c r="L11" i="5"/>
  <c r="L16" i="5"/>
  <c r="L19" i="5"/>
  <c r="L47" i="5"/>
  <c r="J62" i="5"/>
  <c r="J20" i="5"/>
  <c r="L21" i="5"/>
  <c r="L24" i="5"/>
  <c r="L38" i="5"/>
  <c r="L41" i="5"/>
  <c r="L55" i="5"/>
  <c r="L49" i="5"/>
  <c r="L43" i="5"/>
  <c r="L23" i="5"/>
  <c r="L14" i="5"/>
  <c r="L13" i="5"/>
  <c r="L10" i="5"/>
  <c r="L54" i="5"/>
  <c r="L52" i="5"/>
  <c r="L48" i="5"/>
  <c r="L46" i="5"/>
  <c r="L44" i="5"/>
  <c r="L42" i="5"/>
  <c r="L40" i="5"/>
  <c r="M14" i="5" l="1"/>
  <c r="N74" i="5"/>
  <c r="L26" i="6"/>
  <c r="M56" i="6"/>
  <c r="N56" i="6" s="1"/>
  <c r="M65" i="6"/>
  <c r="M17" i="5"/>
  <c r="M44" i="5"/>
  <c r="M23" i="5"/>
  <c r="M23" i="6"/>
  <c r="M11" i="6"/>
  <c r="N8" i="6" s="1"/>
  <c r="L42" i="6"/>
  <c r="L28" i="6"/>
  <c r="L37" i="6"/>
  <c r="M20" i="6"/>
  <c r="L36" i="6"/>
  <c r="M17" i="6"/>
  <c r="N14" i="6" s="1"/>
  <c r="L43" i="6"/>
  <c r="L29" i="6"/>
  <c r="L34" i="6"/>
  <c r="L31" i="6"/>
  <c r="L30" i="6"/>
  <c r="L38" i="6"/>
  <c r="L33" i="6"/>
  <c r="L27" i="6"/>
  <c r="L39" i="6"/>
  <c r="L32" i="6"/>
  <c r="L40" i="6"/>
  <c r="L35" i="6"/>
  <c r="L77" i="6"/>
  <c r="L45" i="6"/>
  <c r="L86" i="6"/>
  <c r="L46" i="6"/>
  <c r="L54" i="6"/>
  <c r="L75" i="6"/>
  <c r="L79" i="6"/>
  <c r="L83" i="6"/>
  <c r="L87" i="6"/>
  <c r="L91" i="6"/>
  <c r="L47" i="6"/>
  <c r="L51" i="6"/>
  <c r="L55" i="6"/>
  <c r="L76" i="6"/>
  <c r="L80" i="6"/>
  <c r="L84" i="6"/>
  <c r="L88" i="6"/>
  <c r="L74" i="6"/>
  <c r="L48" i="6"/>
  <c r="L52" i="6"/>
  <c r="L44" i="6"/>
  <c r="L81" i="6"/>
  <c r="L85" i="6"/>
  <c r="L89" i="6"/>
  <c r="L49" i="6"/>
  <c r="L53" i="6"/>
  <c r="L78" i="6"/>
  <c r="L82" i="6"/>
  <c r="L90" i="6"/>
  <c r="L50" i="6"/>
  <c r="M68" i="6"/>
  <c r="N68" i="6" s="1"/>
  <c r="M62" i="6"/>
  <c r="M11" i="5"/>
  <c r="M41" i="5"/>
  <c r="M20" i="5"/>
  <c r="L72" i="5"/>
  <c r="L70" i="5"/>
  <c r="L68" i="5"/>
  <c r="L66" i="5"/>
  <c r="L64" i="5"/>
  <c r="L62" i="5"/>
  <c r="L60" i="5"/>
  <c r="L58" i="5"/>
  <c r="L37" i="5"/>
  <c r="L29" i="5"/>
  <c r="L69" i="5"/>
  <c r="L63" i="5"/>
  <c r="L57" i="5"/>
  <c r="L56" i="5"/>
  <c r="L36" i="5"/>
  <c r="L34" i="5"/>
  <c r="L31" i="5"/>
  <c r="L71" i="5"/>
  <c r="M71" i="5" s="1"/>
  <c r="L67" i="5"/>
  <c r="L33" i="5"/>
  <c r="L28" i="5"/>
  <c r="L30" i="5"/>
  <c r="L27" i="5"/>
  <c r="L73" i="5"/>
  <c r="L61" i="5"/>
  <c r="L35" i="5"/>
  <c r="L32" i="5"/>
  <c r="L59" i="5"/>
  <c r="L26" i="5"/>
  <c r="M8" i="5"/>
  <c r="M53" i="5"/>
  <c r="M47" i="5"/>
  <c r="N44" i="5" s="1"/>
  <c r="M50" i="5"/>
  <c r="M38" i="5"/>
  <c r="I20" i="4"/>
  <c r="I14" i="4"/>
  <c r="L75" i="4"/>
  <c r="I75" i="4"/>
  <c r="J75" i="4" s="1"/>
  <c r="L20" i="4" s="1"/>
  <c r="L74" i="4"/>
  <c r="I74" i="4"/>
  <c r="I68" i="4"/>
  <c r="J68" i="4" s="1"/>
  <c r="I62" i="4"/>
  <c r="I56" i="4"/>
  <c r="J56" i="4" s="1"/>
  <c r="I50" i="4"/>
  <c r="J50" i="4" s="1"/>
  <c r="I44" i="4"/>
  <c r="J44" i="4" s="1"/>
  <c r="I38" i="4"/>
  <c r="J38" i="4" s="1"/>
  <c r="I32" i="4"/>
  <c r="J32" i="4" s="1"/>
  <c r="I26" i="4"/>
  <c r="J26" i="4" s="1"/>
  <c r="D19" i="4"/>
  <c r="D18" i="4"/>
  <c r="D17" i="4"/>
  <c r="I8" i="4"/>
  <c r="N14" i="5" l="1"/>
  <c r="N38" i="5"/>
  <c r="N20" i="5"/>
  <c r="J74" i="4"/>
  <c r="L67" i="4" s="1"/>
  <c r="L12" i="4"/>
  <c r="L46" i="4"/>
  <c r="L51" i="4"/>
  <c r="L14" i="4"/>
  <c r="L38" i="4"/>
  <c r="L21" i="4"/>
  <c r="N62" i="6"/>
  <c r="M35" i="6"/>
  <c r="M26" i="6"/>
  <c r="M32" i="6"/>
  <c r="N20" i="6"/>
  <c r="M47" i="6"/>
  <c r="M77" i="6"/>
  <c r="N8" i="5"/>
  <c r="M35" i="5"/>
  <c r="M65" i="5"/>
  <c r="M74" i="6"/>
  <c r="N74" i="6" s="1"/>
  <c r="M41" i="6"/>
  <c r="M29" i="6"/>
  <c r="M50" i="6"/>
  <c r="M44" i="6"/>
  <c r="M38" i="6"/>
  <c r="M80" i="6"/>
  <c r="M86" i="6"/>
  <c r="M89" i="6"/>
  <c r="M83" i="6"/>
  <c r="M53" i="6"/>
  <c r="M56" i="5"/>
  <c r="M68" i="5"/>
  <c r="N68" i="5" s="1"/>
  <c r="M59" i="5"/>
  <c r="M32" i="5"/>
  <c r="N32" i="5" s="1"/>
  <c r="M62" i="5"/>
  <c r="M29" i="5"/>
  <c r="N50" i="5"/>
  <c r="M26" i="5"/>
  <c r="L40" i="4"/>
  <c r="L45" i="4"/>
  <c r="L8" i="4"/>
  <c r="L15" i="4"/>
  <c r="L22" i="4"/>
  <c r="L39" i="4"/>
  <c r="L50" i="4"/>
  <c r="L9" i="4"/>
  <c r="L16" i="4"/>
  <c r="L44" i="4"/>
  <c r="L52" i="4"/>
  <c r="L10" i="4"/>
  <c r="J62" i="4"/>
  <c r="L53" i="4"/>
  <c r="L49" i="4"/>
  <c r="L11" i="4"/>
  <c r="L19" i="4"/>
  <c r="L48" i="4"/>
  <c r="L55" i="4"/>
  <c r="L47" i="4"/>
  <c r="L24" i="4"/>
  <c r="L54" i="4"/>
  <c r="M74" i="4"/>
  <c r="N74" i="4" s="1"/>
  <c r="L23" i="4"/>
  <c r="L13" i="4"/>
  <c r="L25" i="4"/>
  <c r="L17" i="4"/>
  <c r="L18" i="4"/>
  <c r="L98" i="2"/>
  <c r="L92" i="2"/>
  <c r="L93" i="2"/>
  <c r="L94" i="2"/>
  <c r="L95" i="2"/>
  <c r="L96" i="2"/>
  <c r="L97" i="2"/>
  <c r="I95" i="2"/>
  <c r="I92" i="2"/>
  <c r="N62" i="5" l="1"/>
  <c r="N26" i="6"/>
  <c r="N32" i="6"/>
  <c r="N44" i="6"/>
  <c r="N56" i="5"/>
  <c r="L33" i="4"/>
  <c r="L37" i="4"/>
  <c r="L73" i="4"/>
  <c r="L34" i="4"/>
  <c r="L58" i="4"/>
  <c r="L64" i="4"/>
  <c r="L66" i="4"/>
  <c r="L71" i="4"/>
  <c r="L30" i="4"/>
  <c r="L28" i="4"/>
  <c r="L70" i="4"/>
  <c r="L69" i="4"/>
  <c r="L27" i="4"/>
  <c r="L35" i="4"/>
  <c r="L60" i="4"/>
  <c r="L68" i="4"/>
  <c r="L63" i="4"/>
  <c r="L62" i="4"/>
  <c r="L36" i="4"/>
  <c r="L29" i="4"/>
  <c r="L59" i="4"/>
  <c r="L72" i="4"/>
  <c r="L31" i="4"/>
  <c r="L57" i="4"/>
  <c r="L26" i="4"/>
  <c r="L56" i="4"/>
  <c r="L32" i="4"/>
  <c r="L61" i="4"/>
  <c r="N86" i="6"/>
  <c r="N38" i="6"/>
  <c r="N50" i="6"/>
  <c r="N80" i="6"/>
  <c r="N26" i="5"/>
  <c r="M92" i="2"/>
  <c r="M95" i="2"/>
  <c r="M47" i="4"/>
  <c r="M50" i="4"/>
  <c r="N50" i="4" s="1"/>
  <c r="M53" i="4"/>
  <c r="M38" i="4"/>
  <c r="N38" i="4" s="1"/>
  <c r="M20" i="4"/>
  <c r="N20" i="4" s="1"/>
  <c r="M8" i="4"/>
  <c r="N8" i="4" s="1"/>
  <c r="M11" i="4"/>
  <c r="M17" i="4"/>
  <c r="M14" i="4"/>
  <c r="N14" i="4" s="1"/>
  <c r="M44" i="4"/>
  <c r="N44" i="4" s="1"/>
  <c r="M23" i="4"/>
  <c r="J92" i="2"/>
  <c r="I98" i="2"/>
  <c r="J98" i="2" s="1"/>
  <c r="I89" i="2"/>
  <c r="I86" i="2"/>
  <c r="I83" i="2"/>
  <c r="I80" i="2"/>
  <c r="I77" i="2"/>
  <c r="I74" i="2"/>
  <c r="I71" i="2"/>
  <c r="I68" i="2"/>
  <c r="I65" i="2"/>
  <c r="I62" i="2"/>
  <c r="I59" i="2"/>
  <c r="I56" i="2"/>
  <c r="I53" i="2"/>
  <c r="I50" i="2"/>
  <c r="I47" i="2"/>
  <c r="I44" i="2"/>
  <c r="I41" i="2"/>
  <c r="I38" i="2"/>
  <c r="I35" i="2"/>
  <c r="I32" i="2"/>
  <c r="I29" i="2"/>
  <c r="I26" i="2"/>
  <c r="I23" i="2"/>
  <c r="I20" i="2"/>
  <c r="I17" i="2"/>
  <c r="I14" i="2"/>
  <c r="I11" i="2"/>
  <c r="I8" i="2"/>
  <c r="M32" i="4" l="1"/>
  <c r="N32" i="4" s="1"/>
  <c r="M26" i="4"/>
  <c r="N26" i="4" s="1"/>
  <c r="M71" i="4"/>
  <c r="M56" i="4"/>
  <c r="N56" i="4" s="1"/>
  <c r="M35" i="4"/>
  <c r="M29" i="4"/>
  <c r="M68" i="4"/>
  <c r="M59" i="4"/>
  <c r="M62" i="4"/>
  <c r="N62" i="4" s="1"/>
  <c r="N92" i="2"/>
  <c r="L75" i="2"/>
  <c r="L79" i="2"/>
  <c r="L83" i="2"/>
  <c r="L87" i="2"/>
  <c r="L91" i="2"/>
  <c r="L47" i="2"/>
  <c r="L51" i="2"/>
  <c r="L55" i="2"/>
  <c r="L40" i="2"/>
  <c r="L27" i="2"/>
  <c r="L31" i="2"/>
  <c r="L35" i="2"/>
  <c r="L86" i="2"/>
  <c r="L46" i="2"/>
  <c r="L39" i="2"/>
  <c r="L34" i="2"/>
  <c r="L76" i="2"/>
  <c r="L80" i="2"/>
  <c r="L84" i="2"/>
  <c r="L88" i="2"/>
  <c r="L74" i="2"/>
  <c r="L48" i="2"/>
  <c r="L52" i="2"/>
  <c r="L44" i="2"/>
  <c r="L41" i="2"/>
  <c r="L28" i="2"/>
  <c r="L32" i="2"/>
  <c r="L36" i="2"/>
  <c r="L82" i="2"/>
  <c r="L50" i="2"/>
  <c r="L43" i="2"/>
  <c r="L26" i="2"/>
  <c r="L77" i="2"/>
  <c r="L81" i="2"/>
  <c r="L85" i="2"/>
  <c r="L89" i="2"/>
  <c r="L45" i="2"/>
  <c r="L49" i="2"/>
  <c r="L53" i="2"/>
  <c r="L38" i="2"/>
  <c r="L42" i="2"/>
  <c r="L29" i="2"/>
  <c r="L33" i="2"/>
  <c r="L37" i="2"/>
  <c r="L78" i="2"/>
  <c r="L90" i="2"/>
  <c r="L54" i="2"/>
  <c r="L30" i="2"/>
  <c r="L57" i="2"/>
  <c r="L61" i="2"/>
  <c r="L65" i="2"/>
  <c r="L69" i="2"/>
  <c r="L73" i="2"/>
  <c r="L13" i="2"/>
  <c r="L17" i="2"/>
  <c r="L21" i="2"/>
  <c r="L25" i="2"/>
  <c r="L12" i="2"/>
  <c r="L64" i="2"/>
  <c r="L20" i="2"/>
  <c r="L58" i="2"/>
  <c r="L62" i="2"/>
  <c r="L66" i="2"/>
  <c r="L70" i="2"/>
  <c r="L14" i="2"/>
  <c r="L18" i="2"/>
  <c r="L22" i="2"/>
  <c r="L9" i="2"/>
  <c r="L8" i="2"/>
  <c r="L56" i="2"/>
  <c r="L68" i="2"/>
  <c r="L24" i="2"/>
  <c r="L59" i="2"/>
  <c r="L63" i="2"/>
  <c r="L67" i="2"/>
  <c r="L71" i="2"/>
  <c r="L15" i="2"/>
  <c r="L19" i="2"/>
  <c r="L23" i="2"/>
  <c r="L10" i="2"/>
  <c r="L60" i="2"/>
  <c r="L72" i="2"/>
  <c r="L16" i="2"/>
  <c r="L11" i="2"/>
  <c r="J8" i="2"/>
  <c r="J32" i="2"/>
  <c r="J14" i="2"/>
  <c r="J26" i="2"/>
  <c r="J20" i="2"/>
  <c r="J44" i="2"/>
  <c r="J74" i="2"/>
  <c r="J38" i="2"/>
  <c r="J50" i="2"/>
  <c r="J86" i="2"/>
  <c r="J56" i="2"/>
  <c r="J80" i="2"/>
  <c r="J62" i="2"/>
  <c r="J68" i="2"/>
  <c r="D19" i="2"/>
  <c r="D18" i="2"/>
  <c r="D17" i="2"/>
  <c r="N68" i="4" l="1"/>
  <c r="M23" i="2"/>
  <c r="M20" i="2"/>
  <c r="M26" i="2"/>
  <c r="M14" i="2"/>
  <c r="M68" i="2"/>
  <c r="M29" i="2"/>
  <c r="M77" i="2"/>
  <c r="M86" i="2"/>
  <c r="M44" i="2"/>
  <c r="M11" i="2"/>
  <c r="M71" i="2"/>
  <c r="M35" i="2"/>
  <c r="M47" i="2"/>
  <c r="M38" i="2"/>
  <c r="M80" i="2"/>
  <c r="M74" i="2"/>
  <c r="M83" i="2"/>
  <c r="M65" i="2"/>
  <c r="M62" i="2"/>
  <c r="M17" i="2"/>
  <c r="N14" i="2" s="1"/>
  <c r="M59" i="2"/>
  <c r="M89" i="2"/>
  <c r="M41" i="2"/>
  <c r="M53" i="2"/>
  <c r="M56" i="2"/>
  <c r="M8" i="2"/>
  <c r="M50" i="2"/>
  <c r="M32" i="2"/>
  <c r="N74" i="2" l="1"/>
  <c r="N20" i="2"/>
  <c r="N86" i="2"/>
  <c r="N26" i="2"/>
  <c r="N68" i="2"/>
  <c r="N44" i="2"/>
  <c r="N8" i="2"/>
  <c r="N62" i="2"/>
  <c r="N32" i="2"/>
  <c r="N38" i="2"/>
  <c r="N50" i="2"/>
  <c r="N80" i="2"/>
  <c r="N56" i="2"/>
</calcChain>
</file>

<file path=xl/sharedStrings.xml><?xml version="1.0" encoding="utf-8"?>
<sst xmlns="http://schemas.openxmlformats.org/spreadsheetml/2006/main" count="1436" uniqueCount="36">
  <si>
    <t>capsid</t>
  </si>
  <si>
    <t>transgene</t>
  </si>
  <si>
    <t>mouse ID</t>
  </si>
  <si>
    <t>section #</t>
  </si>
  <si>
    <t>image #</t>
  </si>
  <si>
    <t>IntDen</t>
  </si>
  <si>
    <t>mag</t>
  </si>
  <si>
    <t>4x</t>
  </si>
  <si>
    <t>cherry</t>
  </si>
  <si>
    <t>RP</t>
  </si>
  <si>
    <t>gfp</t>
  </si>
  <si>
    <t>LP</t>
  </si>
  <si>
    <t>NP</t>
  </si>
  <si>
    <t>AAV9</t>
  </si>
  <si>
    <t>non injected control</t>
  </si>
  <si>
    <t>MPI avg</t>
  </si>
  <si>
    <t>MPI avg avg</t>
  </si>
  <si>
    <t>AAV9 cherry</t>
  </si>
  <si>
    <t>AAV9 gfp</t>
  </si>
  <si>
    <t>corrected total cell fluorescence AVG</t>
  </si>
  <si>
    <t>corrected total cell fluorescence AVG AVG</t>
  </si>
  <si>
    <t>mean</t>
  </si>
  <si>
    <t>stdev</t>
  </si>
  <si>
    <t>cc47</t>
  </si>
  <si>
    <t>cc84</t>
  </si>
  <si>
    <t>cc81</t>
  </si>
  <si>
    <t>area of image</t>
  </si>
  <si>
    <t>Mean pixel intensity (MPI)</t>
  </si>
  <si>
    <t>Average of 3 images taken from one section</t>
  </si>
  <si>
    <t>Average  of two sections per mouse (3 images taken per  section)</t>
  </si>
  <si>
    <t>Integrated Denisty from each image taken</t>
  </si>
  <si>
    <t>CTCF= Integrated Density – (Area of selected cell X Mean fluorescence of background readings)</t>
  </si>
  <si>
    <t>corrected total cell fluorescence (CTCF)</t>
  </si>
  <si>
    <t>Collated</t>
  </si>
  <si>
    <t>Comments:</t>
  </si>
  <si>
    <t xml:space="preserve">comments: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</si>
</sst>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11" fontId="0" fillId="0" borderId="0" xfId="0" applyNumberFormat="1" applyFill="1"/>
    <xf numFmtId="11" fontId="2" fillId="0" borderId="0" xfId="0" applyNumberFormat="1" applyFont="1" applyFill="1"/>
    <xf numFmtId="0" fontId="3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center" wrapText="1"/>
    </xf>
    <xf numFmtId="11" fontId="0" fillId="0" borderId="0" xfId="0" applyNumberForma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15"/>
  <sheetViews>
    <sheetView tabSelected="1" zoomScale="70" zoomScaleNormal="70" workbookViewId="0">
      <selection activeCell="E8" sqref="E8:E13"/>
    </sheetView>
  </sheetViews>
  <sheetFormatPr baseColWidth="10" defaultColWidth="9.1640625" defaultRowHeight="15" x14ac:dyDescent="0.2"/>
  <cols>
    <col min="1" max="2" width="9.1640625" style="1"/>
    <col min="3" max="3" width="11" style="1" bestFit="1" customWidth="1"/>
    <col min="4" max="6" width="9.1640625" style="1"/>
    <col min="7" max="7" width="15" style="1" customWidth="1"/>
    <col min="8" max="8" width="25" style="1" bestFit="1" customWidth="1"/>
    <col min="9" max="10" width="19.5" style="1" customWidth="1"/>
    <col min="11" max="11" width="16.33203125" style="1" customWidth="1"/>
    <col min="12" max="12" width="14.83203125" style="1" bestFit="1" customWidth="1"/>
    <col min="13" max="21" width="13.33203125" style="1" customWidth="1"/>
    <col min="22" max="23" width="16.33203125" style="1" customWidth="1"/>
    <col min="24" max="25" width="13.33203125" style="1" bestFit="1" customWidth="1"/>
    <col min="26" max="32" width="13.33203125" style="1" customWidth="1"/>
    <col min="33" max="36" width="9.1640625" style="1"/>
    <col min="37" max="37" width="13.83203125" style="1" customWidth="1"/>
    <col min="38" max="42" width="9.1640625" style="1"/>
    <col min="43" max="43" width="19.1640625" style="1" bestFit="1" customWidth="1"/>
    <col min="44" max="44" width="18" style="1" customWidth="1"/>
    <col min="45" max="16384" width="9.1640625" style="1"/>
  </cols>
  <sheetData>
    <row r="1" spans="1:41" x14ac:dyDescent="0.2">
      <c r="H1" s="7" t="s">
        <v>35</v>
      </c>
      <c r="I1" s="13" t="s">
        <v>28</v>
      </c>
      <c r="J1" s="13" t="s">
        <v>29</v>
      </c>
      <c r="K1" s="13" t="s">
        <v>30</v>
      </c>
      <c r="L1" s="14" t="s">
        <v>31</v>
      </c>
      <c r="M1" s="13" t="s">
        <v>28</v>
      </c>
      <c r="N1" s="13" t="s">
        <v>29</v>
      </c>
      <c r="W1" s="9"/>
      <c r="X1" s="9"/>
      <c r="Y1" s="9"/>
      <c r="Z1" s="9"/>
      <c r="AA1" s="9"/>
      <c r="AB1" s="9"/>
      <c r="AC1" s="9"/>
      <c r="AO1" s="9"/>
    </row>
    <row r="2" spans="1:41" x14ac:dyDescent="0.2">
      <c r="I2" s="13"/>
      <c r="J2" s="13"/>
      <c r="K2" s="13"/>
      <c r="L2" s="14"/>
      <c r="M2" s="13"/>
      <c r="N2" s="13"/>
    </row>
    <row r="3" spans="1:41" x14ac:dyDescent="0.2">
      <c r="I3" s="13"/>
      <c r="J3" s="13"/>
      <c r="K3" s="13"/>
      <c r="L3" s="14"/>
      <c r="M3" s="13"/>
      <c r="N3" s="13"/>
    </row>
    <row r="4" spans="1:41" x14ac:dyDescent="0.2">
      <c r="I4" s="13"/>
      <c r="J4" s="13"/>
      <c r="K4" s="13"/>
      <c r="L4" s="14"/>
      <c r="M4" s="13"/>
      <c r="N4" s="13"/>
    </row>
    <row r="5" spans="1:41" x14ac:dyDescent="0.2">
      <c r="I5" s="13"/>
      <c r="J5" s="13"/>
      <c r="K5" s="13"/>
      <c r="L5" s="14"/>
      <c r="M5" s="13"/>
      <c r="N5" s="13"/>
    </row>
    <row r="6" spans="1:41" x14ac:dyDescent="0.2">
      <c r="I6" s="13"/>
      <c r="J6" s="13"/>
      <c r="K6" s="13"/>
      <c r="L6" s="14"/>
      <c r="M6" s="13"/>
      <c r="N6" s="13"/>
      <c r="P6" s="12" t="s">
        <v>33</v>
      </c>
      <c r="Q6" s="12"/>
      <c r="R6" s="12"/>
      <c r="S6" s="12"/>
    </row>
    <row r="7" spans="1:41" ht="64" x14ac:dyDescent="0.2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26</v>
      </c>
      <c r="H7" s="3" t="s">
        <v>27</v>
      </c>
      <c r="I7" s="3" t="s">
        <v>15</v>
      </c>
      <c r="J7" s="3" t="s">
        <v>16</v>
      </c>
      <c r="K7" s="3" t="s">
        <v>5</v>
      </c>
      <c r="L7" s="9" t="s">
        <v>32</v>
      </c>
      <c r="M7" s="9" t="s">
        <v>19</v>
      </c>
      <c r="N7" s="9" t="s">
        <v>20</v>
      </c>
      <c r="O7" s="9"/>
      <c r="P7" s="1" t="s">
        <v>0</v>
      </c>
      <c r="Q7" s="9" t="s">
        <v>20</v>
      </c>
      <c r="R7" s="9" t="s">
        <v>21</v>
      </c>
      <c r="S7" s="9" t="s">
        <v>22</v>
      </c>
      <c r="T7" s="9"/>
      <c r="U7" s="9"/>
      <c r="V7" s="9"/>
    </row>
    <row r="8" spans="1:41" x14ac:dyDescent="0.2">
      <c r="A8" s="1" t="s">
        <v>7</v>
      </c>
      <c r="B8" s="1" t="s">
        <v>23</v>
      </c>
      <c r="C8" s="1" t="s">
        <v>8</v>
      </c>
      <c r="D8" s="1" t="s">
        <v>9</v>
      </c>
      <c r="E8" s="1">
        <v>1</v>
      </c>
      <c r="F8" s="1">
        <v>1</v>
      </c>
      <c r="G8" s="1">
        <v>2759735</v>
      </c>
      <c r="H8" s="1">
        <v>3536.9</v>
      </c>
      <c r="I8" s="1">
        <f>AVERAGE(H8:H10)</f>
        <v>3544.7000000000003</v>
      </c>
      <c r="J8" s="1">
        <f>AVERAGE(I8,I11)</f>
        <v>3588.5333333333338</v>
      </c>
      <c r="K8" s="1">
        <v>9760976271</v>
      </c>
      <c r="L8" s="2">
        <f t="shared" ref="L8:L25" si="0">K8-(G8*J$98)</f>
        <v>9296420879.333334</v>
      </c>
      <c r="M8" s="1">
        <f>AVERAGE(L8:L10)</f>
        <v>9468355174.7777786</v>
      </c>
      <c r="N8" s="1">
        <f>AVERAGE(M8,M11)</f>
        <v>9909939943</v>
      </c>
      <c r="P8" s="1" t="s">
        <v>23</v>
      </c>
      <c r="Q8" s="1">
        <v>9925389724.3333321</v>
      </c>
      <c r="R8" s="1">
        <f>AVERAGE(Q8:Q10)</f>
        <v>6382635713.3333321</v>
      </c>
      <c r="S8" s="1">
        <f>STDEV(Q8:Q10)</f>
        <v>3447229896.5706873</v>
      </c>
    </row>
    <row r="9" spans="1:41" x14ac:dyDescent="0.2">
      <c r="A9" s="1" t="s">
        <v>7</v>
      </c>
      <c r="B9" s="1" t="s">
        <v>23</v>
      </c>
      <c r="C9" s="1" t="s">
        <v>8</v>
      </c>
      <c r="D9" s="1" t="s">
        <v>9</v>
      </c>
      <c r="E9" s="1">
        <v>1</v>
      </c>
      <c r="F9" s="1">
        <v>2</v>
      </c>
      <c r="G9" s="1">
        <v>2731878</v>
      </c>
      <c r="H9" s="1">
        <v>3604.8</v>
      </c>
      <c r="K9" s="1">
        <v>9847827113</v>
      </c>
      <c r="L9" s="2">
        <f t="shared" si="0"/>
        <v>9387960983</v>
      </c>
      <c r="P9" s="1" t="s">
        <v>23</v>
      </c>
      <c r="Q9" s="1">
        <v>6182902583.833333</v>
      </c>
    </row>
    <row r="10" spans="1:41" x14ac:dyDescent="0.2">
      <c r="A10" s="1" t="s">
        <v>7</v>
      </c>
      <c r="B10" s="1" t="s">
        <v>23</v>
      </c>
      <c r="C10" s="1" t="s">
        <v>8</v>
      </c>
      <c r="D10" s="1" t="s">
        <v>9</v>
      </c>
      <c r="E10" s="1">
        <v>1</v>
      </c>
      <c r="F10" s="1">
        <v>3</v>
      </c>
      <c r="G10" s="1">
        <v>2924376</v>
      </c>
      <c r="H10" s="1">
        <v>3492.4</v>
      </c>
      <c r="K10" s="1">
        <v>10212953622</v>
      </c>
      <c r="L10" s="2">
        <f t="shared" si="0"/>
        <v>9720683662</v>
      </c>
      <c r="P10" s="1" t="s">
        <v>23</v>
      </c>
      <c r="Q10" s="1">
        <v>3039614831.8333335</v>
      </c>
    </row>
    <row r="11" spans="1:41" x14ac:dyDescent="0.2">
      <c r="A11" s="1" t="s">
        <v>7</v>
      </c>
      <c r="B11" s="1" t="s">
        <v>23</v>
      </c>
      <c r="C11" s="1" t="s">
        <v>8</v>
      </c>
      <c r="D11" s="1" t="s">
        <v>9</v>
      </c>
      <c r="E11" s="1">
        <v>2</v>
      </c>
      <c r="F11" s="1">
        <v>1</v>
      </c>
      <c r="G11" s="1">
        <v>2995033</v>
      </c>
      <c r="H11" s="1">
        <v>3494.5</v>
      </c>
      <c r="I11" s="1">
        <f>AVERAGE(H11:H13)</f>
        <v>3632.3666666666668</v>
      </c>
      <c r="K11" s="1">
        <v>10466099063</v>
      </c>
      <c r="L11" s="2">
        <f t="shared" si="0"/>
        <v>9961935174.666666</v>
      </c>
      <c r="M11" s="1">
        <f>AVERAGE(L11:L13)</f>
        <v>10351524711.222221</v>
      </c>
      <c r="P11" s="1" t="s">
        <v>24</v>
      </c>
      <c r="Q11" s="1">
        <v>4206524159.3222227</v>
      </c>
      <c r="R11" s="1">
        <f>AVERAGE(Q11:Q13)</f>
        <v>5594512169.1814814</v>
      </c>
      <c r="S11" s="1">
        <f>STDEV(Q11:Q13)</f>
        <v>1254374377.6700191</v>
      </c>
    </row>
    <row r="12" spans="1:41" x14ac:dyDescent="0.2">
      <c r="A12" s="1" t="s">
        <v>7</v>
      </c>
      <c r="B12" s="1" t="s">
        <v>23</v>
      </c>
      <c r="C12" s="1" t="s">
        <v>8</v>
      </c>
      <c r="D12" s="1" t="s">
        <v>9</v>
      </c>
      <c r="E12" s="1">
        <v>2</v>
      </c>
      <c r="F12" s="1">
        <v>2</v>
      </c>
      <c r="G12" s="1">
        <v>2999192</v>
      </c>
      <c r="H12" s="1">
        <v>3724.3</v>
      </c>
      <c r="K12" s="1">
        <v>11169989911</v>
      </c>
      <c r="L12" s="2">
        <f t="shared" si="0"/>
        <v>10665125924.333334</v>
      </c>
      <c r="P12" s="1" t="s">
        <v>24</v>
      </c>
      <c r="Q12" s="1">
        <v>6647075613.3000011</v>
      </c>
    </row>
    <row r="13" spans="1:41" x14ac:dyDescent="0.2">
      <c r="A13" s="1" t="s">
        <v>7</v>
      </c>
      <c r="B13" s="1" t="s">
        <v>23</v>
      </c>
      <c r="C13" s="1" t="s">
        <v>8</v>
      </c>
      <c r="D13" s="1" t="s">
        <v>9</v>
      </c>
      <c r="E13" s="1">
        <v>2</v>
      </c>
      <c r="F13" s="1">
        <v>3</v>
      </c>
      <c r="G13" s="1">
        <v>2970790</v>
      </c>
      <c r="H13" s="1">
        <v>3678.3</v>
      </c>
      <c r="K13" s="1">
        <v>10927596018</v>
      </c>
      <c r="L13" s="2">
        <f t="shared" si="0"/>
        <v>10427513034.666666</v>
      </c>
      <c r="P13" s="1" t="s">
        <v>24</v>
      </c>
      <c r="Q13" s="1">
        <v>5929936734.9222221</v>
      </c>
    </row>
    <row r="14" spans="1:41" x14ac:dyDescent="0.2">
      <c r="A14" s="1" t="s">
        <v>7</v>
      </c>
      <c r="B14" s="1" t="s">
        <v>23</v>
      </c>
      <c r="C14" s="1" t="s">
        <v>8</v>
      </c>
      <c r="D14" s="1" t="s">
        <v>11</v>
      </c>
      <c r="E14" s="1">
        <v>1</v>
      </c>
      <c r="F14" s="1">
        <v>1</v>
      </c>
      <c r="G14" s="1">
        <v>2975335</v>
      </c>
      <c r="H14" s="1">
        <v>2481.6999999999998</v>
      </c>
      <c r="I14" s="1">
        <f>AVERAGE(H14:H16)</f>
        <v>2292</v>
      </c>
      <c r="J14" s="1">
        <f>AVERAGE(I14,I17)</f>
        <v>2318.166666666667</v>
      </c>
      <c r="K14" s="1">
        <v>7383926564</v>
      </c>
      <c r="L14" s="2">
        <f t="shared" si="0"/>
        <v>6883078505.666667</v>
      </c>
      <c r="M14" s="1">
        <f>AVERAGE(L14:L16)</f>
        <v>6121532890.7777786</v>
      </c>
      <c r="N14" s="1">
        <f>AVERAGE(M14,M17)</f>
        <v>6167627062.0555553</v>
      </c>
      <c r="P14" s="1" t="s">
        <v>25</v>
      </c>
      <c r="Q14" s="1">
        <v>2682250027.7222223</v>
      </c>
      <c r="R14" s="1">
        <f>AVERAGE(Q14:Q15)</f>
        <v>2654652131.166667</v>
      </c>
      <c r="S14" s="1">
        <f>STDEV(Q14:Q15)</f>
        <v>39029319.601836428</v>
      </c>
    </row>
    <row r="15" spans="1:41" x14ac:dyDescent="0.2">
      <c r="A15" s="1" t="s">
        <v>7</v>
      </c>
      <c r="B15" s="1" t="s">
        <v>23</v>
      </c>
      <c r="C15" s="1" t="s">
        <v>8</v>
      </c>
      <c r="D15" s="1" t="s">
        <v>11</v>
      </c>
      <c r="E15" s="1">
        <v>1</v>
      </c>
      <c r="F15" s="1">
        <v>2</v>
      </c>
      <c r="G15" s="1">
        <v>2875732</v>
      </c>
      <c r="H15" s="1">
        <v>2440.6999999999998</v>
      </c>
      <c r="K15" s="1">
        <v>7018670745</v>
      </c>
      <c r="L15" s="2">
        <f t="shared" si="0"/>
        <v>6534589191.666667</v>
      </c>
      <c r="P15" s="1" t="s">
        <v>25</v>
      </c>
      <c r="Q15" s="1">
        <v>2627054234.6111112</v>
      </c>
    </row>
    <row r="16" spans="1:41" x14ac:dyDescent="0.2">
      <c r="A16" s="1" t="s">
        <v>7</v>
      </c>
      <c r="B16" s="1" t="s">
        <v>23</v>
      </c>
      <c r="C16" s="1" t="s">
        <v>8</v>
      </c>
      <c r="D16" s="1" t="s">
        <v>11</v>
      </c>
      <c r="E16" s="1">
        <v>1</v>
      </c>
      <c r="F16" s="1">
        <v>3</v>
      </c>
      <c r="G16" s="1">
        <v>2770935</v>
      </c>
      <c r="H16" s="1">
        <v>1953.6</v>
      </c>
      <c r="K16" s="1">
        <v>5413371700</v>
      </c>
      <c r="L16" s="2">
        <f t="shared" si="0"/>
        <v>4946930975</v>
      </c>
      <c r="P16" s="1" t="s">
        <v>17</v>
      </c>
      <c r="Q16" s="1">
        <v>327895627.5</v>
      </c>
      <c r="R16" s="1">
        <f>AVERAGE(Q16:Q18)</f>
        <v>341019982.3888889</v>
      </c>
      <c r="S16" s="1">
        <f>STDEV(Q16:Q18)</f>
        <v>93828703.809256837</v>
      </c>
    </row>
    <row r="17" spans="1:44" x14ac:dyDescent="0.2">
      <c r="A17" s="1" t="s">
        <v>7</v>
      </c>
      <c r="B17" s="1" t="s">
        <v>23</v>
      </c>
      <c r="C17" s="1" t="s">
        <v>8</v>
      </c>
      <c r="D17" s="1" t="str">
        <f t="shared" ref="D17:D19" si="1">D14</f>
        <v>LP</v>
      </c>
      <c r="E17" s="1">
        <v>2</v>
      </c>
      <c r="F17" s="1">
        <v>1</v>
      </c>
      <c r="G17" s="1">
        <v>2856262</v>
      </c>
      <c r="H17" s="1">
        <v>2685.6</v>
      </c>
      <c r="I17" s="1">
        <f>AVERAGE(H17:H19)</f>
        <v>2344.3333333333335</v>
      </c>
      <c r="K17" s="1">
        <v>7670680806</v>
      </c>
      <c r="L17" s="2">
        <f t="shared" si="0"/>
        <v>7189876702.666667</v>
      </c>
      <c r="M17" s="1">
        <f>AVERAGE(L17:L19)</f>
        <v>6213721233.333333</v>
      </c>
      <c r="P17" s="1" t="s">
        <v>17</v>
      </c>
      <c r="Q17" s="1">
        <v>440719902.66666663</v>
      </c>
    </row>
    <row r="18" spans="1:44" x14ac:dyDescent="0.2">
      <c r="A18" s="1" t="s">
        <v>7</v>
      </c>
      <c r="B18" s="1" t="s">
        <v>23</v>
      </c>
      <c r="C18" s="1" t="s">
        <v>8</v>
      </c>
      <c r="D18" s="1" t="str">
        <f t="shared" si="1"/>
        <v>LP</v>
      </c>
      <c r="E18" s="1">
        <v>2</v>
      </c>
      <c r="F18" s="1">
        <v>2</v>
      </c>
      <c r="G18" s="1">
        <v>2930785</v>
      </c>
      <c r="H18" s="1">
        <v>2219.5</v>
      </c>
      <c r="K18" s="1">
        <v>6504964635</v>
      </c>
      <c r="L18" s="2">
        <f t="shared" si="0"/>
        <v>6011615826.666667</v>
      </c>
      <c r="P18" s="1" t="s">
        <v>17</v>
      </c>
      <c r="Q18" s="1">
        <v>254444417</v>
      </c>
    </row>
    <row r="19" spans="1:44" x14ac:dyDescent="0.2">
      <c r="A19" s="1" t="s">
        <v>7</v>
      </c>
      <c r="B19" s="1" t="s">
        <v>23</v>
      </c>
      <c r="C19" s="1" t="s">
        <v>8</v>
      </c>
      <c r="D19" s="1" t="str">
        <f t="shared" si="1"/>
        <v>LP</v>
      </c>
      <c r="E19" s="1">
        <v>2</v>
      </c>
      <c r="F19" s="1">
        <v>3</v>
      </c>
      <c r="G19" s="1">
        <v>2775913</v>
      </c>
      <c r="H19" s="1">
        <v>2127.9</v>
      </c>
      <c r="K19" s="1">
        <v>5906949859</v>
      </c>
      <c r="L19" s="2">
        <f t="shared" si="0"/>
        <v>5439671170.666667</v>
      </c>
      <c r="P19" s="1" t="s">
        <v>18</v>
      </c>
      <c r="Q19" s="1">
        <v>467141532.52222228</v>
      </c>
      <c r="R19" s="1">
        <f>AVERAGE(Q19:Q21)</f>
        <v>636060484.26296306</v>
      </c>
      <c r="S19" s="1">
        <f>STDEV(Q19:Q21)</f>
        <v>431688563.26619351</v>
      </c>
    </row>
    <row r="20" spans="1:44" x14ac:dyDescent="0.2">
      <c r="A20" s="1" t="s">
        <v>7</v>
      </c>
      <c r="B20" s="1" t="s">
        <v>23</v>
      </c>
      <c r="C20" s="1" t="s">
        <v>8</v>
      </c>
      <c r="D20" s="1" t="s">
        <v>12</v>
      </c>
      <c r="E20" s="1">
        <v>1</v>
      </c>
      <c r="F20" s="1">
        <v>1</v>
      </c>
      <c r="G20" s="1">
        <v>3009899</v>
      </c>
      <c r="H20" s="1">
        <v>1408.9</v>
      </c>
      <c r="I20" s="1">
        <f>AVERAGE(H20:H22)</f>
        <v>1218.6333333333334</v>
      </c>
      <c r="J20" s="1">
        <f>AVERAGE(I20,I23)</f>
        <v>1220.5833333333335</v>
      </c>
      <c r="K20" s="1">
        <v>4240790697</v>
      </c>
      <c r="L20" s="2">
        <f t="shared" si="0"/>
        <v>3734124365.3333335</v>
      </c>
      <c r="M20" s="1">
        <f>AVERAGE(L20:L22)</f>
        <v>3154464735.8888888</v>
      </c>
      <c r="N20" s="1">
        <f>AVERAGE(M20,M23)</f>
        <v>3024301824.7222223</v>
      </c>
      <c r="P20" s="1" t="s">
        <v>18</v>
      </c>
      <c r="Q20" s="1">
        <v>314373673.11111116</v>
      </c>
    </row>
    <row r="21" spans="1:44" x14ac:dyDescent="0.2">
      <c r="A21" s="1" t="s">
        <v>7</v>
      </c>
      <c r="B21" s="1" t="s">
        <v>23</v>
      </c>
      <c r="C21" s="1" t="s">
        <v>8</v>
      </c>
      <c r="D21" s="1" t="s">
        <v>12</v>
      </c>
      <c r="E21" s="1">
        <v>1</v>
      </c>
      <c r="F21" s="1">
        <v>2</v>
      </c>
      <c r="G21" s="1">
        <v>3045316</v>
      </c>
      <c r="H21" s="1">
        <v>1138.5999999999999</v>
      </c>
      <c r="K21" s="1">
        <v>3467536385</v>
      </c>
      <c r="L21" s="2">
        <f t="shared" si="0"/>
        <v>2954908191.6666665</v>
      </c>
      <c r="P21" s="1" t="s">
        <v>18</v>
      </c>
      <c r="Q21" s="1">
        <v>1126666247.1555557</v>
      </c>
    </row>
    <row r="22" spans="1:44" x14ac:dyDescent="0.2">
      <c r="A22" s="1" t="s">
        <v>7</v>
      </c>
      <c r="B22" s="1" t="s">
        <v>23</v>
      </c>
      <c r="C22" s="1" t="s">
        <v>8</v>
      </c>
      <c r="D22" s="1" t="s">
        <v>12</v>
      </c>
      <c r="E22" s="1">
        <v>1</v>
      </c>
      <c r="F22" s="1">
        <v>3</v>
      </c>
      <c r="G22" s="1">
        <v>2951218</v>
      </c>
      <c r="H22" s="1">
        <v>1108.4000000000001</v>
      </c>
      <c r="K22" s="1">
        <v>3271150014</v>
      </c>
      <c r="L22" s="2">
        <f t="shared" si="0"/>
        <v>2774361650.6666665</v>
      </c>
    </row>
    <row r="23" spans="1:44" x14ac:dyDescent="0.2">
      <c r="A23" s="1" t="s">
        <v>7</v>
      </c>
      <c r="B23" s="1" t="s">
        <v>23</v>
      </c>
      <c r="C23" s="1" t="s">
        <v>8</v>
      </c>
      <c r="D23" s="1" t="s">
        <v>12</v>
      </c>
      <c r="E23" s="1">
        <v>2</v>
      </c>
      <c r="F23" s="1">
        <v>1</v>
      </c>
      <c r="G23" s="1">
        <v>2641983</v>
      </c>
      <c r="H23" s="1">
        <v>1225.3</v>
      </c>
      <c r="I23" s="1">
        <f>AVERAGE(H23:H25)</f>
        <v>1222.5333333333333</v>
      </c>
      <c r="K23" s="1">
        <v>3237206401</v>
      </c>
      <c r="L23" s="2">
        <f t="shared" si="0"/>
        <v>2792472596</v>
      </c>
      <c r="M23" s="1">
        <f>AVERAGE(L23:L25)</f>
        <v>2894138913.5555553</v>
      </c>
      <c r="AR23" s="9"/>
    </row>
    <row r="24" spans="1:44" x14ac:dyDescent="0.2">
      <c r="A24" s="1" t="s">
        <v>7</v>
      </c>
      <c r="B24" s="1" t="s">
        <v>23</v>
      </c>
      <c r="C24" s="1" t="s">
        <v>8</v>
      </c>
      <c r="D24" s="1" t="s">
        <v>12</v>
      </c>
      <c r="E24" s="1">
        <v>2</v>
      </c>
      <c r="F24" s="1">
        <v>2</v>
      </c>
      <c r="G24" s="1">
        <v>2565319</v>
      </c>
      <c r="H24" s="1">
        <v>1184.4000000000001</v>
      </c>
      <c r="K24" s="1">
        <v>3038440349</v>
      </c>
      <c r="L24" s="2">
        <f t="shared" si="0"/>
        <v>2606611650.6666665</v>
      </c>
    </row>
    <row r="25" spans="1:44" x14ac:dyDescent="0.2">
      <c r="A25" s="1" t="s">
        <v>7</v>
      </c>
      <c r="B25" s="1" t="s">
        <v>23</v>
      </c>
      <c r="C25" s="1" t="s">
        <v>8</v>
      </c>
      <c r="D25" s="1" t="s">
        <v>12</v>
      </c>
      <c r="E25" s="1">
        <v>2</v>
      </c>
      <c r="F25" s="1">
        <v>3</v>
      </c>
      <c r="G25" s="1">
        <v>3013398</v>
      </c>
      <c r="H25" s="1">
        <v>1257.9000000000001</v>
      </c>
      <c r="K25" s="1">
        <v>3790587824</v>
      </c>
      <c r="L25" s="2">
        <f t="shared" si="0"/>
        <v>3283332494</v>
      </c>
    </row>
    <row r="26" spans="1:44" x14ac:dyDescent="0.2">
      <c r="A26" s="1" t="s">
        <v>7</v>
      </c>
      <c r="B26" s="1" t="s">
        <v>24</v>
      </c>
      <c r="C26" s="1" t="s">
        <v>10</v>
      </c>
      <c r="D26" s="1" t="s">
        <v>9</v>
      </c>
      <c r="E26" s="1">
        <v>1</v>
      </c>
      <c r="F26" s="1">
        <v>1</v>
      </c>
      <c r="G26" s="1">
        <v>3069667</v>
      </c>
      <c r="H26" s="1">
        <v>1824.2</v>
      </c>
      <c r="I26" s="1">
        <f>AVERAGE(H26:H28)</f>
        <v>1874.6666666666667</v>
      </c>
      <c r="J26" s="1">
        <f>AVERAGE(I26,I29)</f>
        <v>1719.0333333333333</v>
      </c>
      <c r="K26" s="1">
        <v>5599589291</v>
      </c>
      <c r="L26" s="2">
        <f t="shared" ref="L26:L55" si="2">K26-(G26*J$92)</f>
        <v>4767300245.0666666</v>
      </c>
      <c r="M26" s="1">
        <f>AVERAGE(L26:L28)</f>
        <v>4641547112.8222227</v>
      </c>
      <c r="N26" s="1">
        <f>AVERAGE(M26,M29)</f>
        <v>4206524159.3222227</v>
      </c>
    </row>
    <row r="27" spans="1:44" x14ac:dyDescent="0.2">
      <c r="A27" s="1" t="s">
        <v>7</v>
      </c>
      <c r="B27" s="1" t="s">
        <v>24</v>
      </c>
      <c r="C27" s="1" t="s">
        <v>10</v>
      </c>
      <c r="D27" s="1" t="s">
        <v>9</v>
      </c>
      <c r="E27" s="1">
        <v>1</v>
      </c>
      <c r="F27" s="1">
        <v>2</v>
      </c>
      <c r="G27" s="1">
        <v>2622093</v>
      </c>
      <c r="H27" s="1">
        <v>1776.3</v>
      </c>
      <c r="K27" s="1">
        <v>4657727611</v>
      </c>
      <c r="L27" s="2">
        <f t="shared" si="2"/>
        <v>3946790795.5999999</v>
      </c>
    </row>
    <row r="28" spans="1:44" x14ac:dyDescent="0.2">
      <c r="A28" s="1" t="s">
        <v>7</v>
      </c>
      <c r="B28" s="1" t="s">
        <v>24</v>
      </c>
      <c r="C28" s="1" t="s">
        <v>10</v>
      </c>
      <c r="D28" s="1" t="s">
        <v>9</v>
      </c>
      <c r="E28" s="1">
        <v>1</v>
      </c>
      <c r="F28" s="1">
        <v>3</v>
      </c>
      <c r="G28" s="1">
        <v>2973459</v>
      </c>
      <c r="H28" s="1">
        <v>2023.5</v>
      </c>
      <c r="K28" s="1">
        <v>6016754148</v>
      </c>
      <c r="L28" s="2">
        <f t="shared" si="2"/>
        <v>5210550297.8000002</v>
      </c>
    </row>
    <row r="29" spans="1:44" x14ac:dyDescent="0.2">
      <c r="A29" s="1" t="s">
        <v>7</v>
      </c>
      <c r="B29" s="1" t="s">
        <v>24</v>
      </c>
      <c r="C29" s="1" t="s">
        <v>10</v>
      </c>
      <c r="D29" s="1" t="s">
        <v>9</v>
      </c>
      <c r="E29" s="1">
        <v>2</v>
      </c>
      <c r="F29" s="1">
        <v>1</v>
      </c>
      <c r="G29" s="1">
        <v>3068842</v>
      </c>
      <c r="H29" s="1">
        <v>1713</v>
      </c>
      <c r="I29" s="1">
        <f>AVERAGE(H29:H31)</f>
        <v>1563.3999999999999</v>
      </c>
      <c r="K29" s="1">
        <v>5257071409</v>
      </c>
      <c r="L29" s="2">
        <f t="shared" si="2"/>
        <v>4425006048.0666666</v>
      </c>
      <c r="M29" s="1">
        <f>AVERAGE(L29:L31)</f>
        <v>3771501205.8222222</v>
      </c>
    </row>
    <row r="30" spans="1:44" x14ac:dyDescent="0.2">
      <c r="A30" s="1" t="s">
        <v>7</v>
      </c>
      <c r="B30" s="1" t="s">
        <v>24</v>
      </c>
      <c r="C30" s="1" t="s">
        <v>10</v>
      </c>
      <c r="D30" s="1" t="s">
        <v>9</v>
      </c>
      <c r="E30" s="1">
        <v>2</v>
      </c>
      <c r="F30" s="1">
        <v>2</v>
      </c>
      <c r="G30" s="1">
        <v>2675450</v>
      </c>
      <c r="H30" s="1">
        <v>1386.7</v>
      </c>
      <c r="K30" s="1">
        <v>3710171819</v>
      </c>
      <c r="L30" s="2">
        <f t="shared" si="2"/>
        <v>2984768142.3333335</v>
      </c>
    </row>
    <row r="31" spans="1:44" x14ac:dyDescent="0.2">
      <c r="A31" s="1" t="s">
        <v>7</v>
      </c>
      <c r="B31" s="1" t="s">
        <v>24</v>
      </c>
      <c r="C31" s="1" t="s">
        <v>10</v>
      </c>
      <c r="D31" s="1" t="s">
        <v>9</v>
      </c>
      <c r="E31" s="1">
        <v>2</v>
      </c>
      <c r="F31" s="1">
        <v>3</v>
      </c>
      <c r="G31" s="1">
        <v>2959612</v>
      </c>
      <c r="H31" s="1">
        <v>1590.5</v>
      </c>
      <c r="K31" s="1">
        <v>4707178894</v>
      </c>
      <c r="L31" s="2">
        <f t="shared" si="2"/>
        <v>3904729427.0666666</v>
      </c>
    </row>
    <row r="32" spans="1:44" x14ac:dyDescent="0.2">
      <c r="A32" s="1" t="s">
        <v>7</v>
      </c>
      <c r="B32" s="1" t="s">
        <v>24</v>
      </c>
      <c r="C32" s="1" t="s">
        <v>10</v>
      </c>
      <c r="D32" s="1" t="s">
        <v>12</v>
      </c>
      <c r="E32" s="1">
        <v>1</v>
      </c>
      <c r="F32" s="1">
        <v>1</v>
      </c>
      <c r="G32" s="1">
        <v>2804955</v>
      </c>
      <c r="H32" s="1">
        <v>2185.4</v>
      </c>
      <c r="I32" s="1">
        <f>AVERAGE(H32:H34)</f>
        <v>2695.9666666666667</v>
      </c>
      <c r="J32" s="1">
        <f>AVERAGE(I32,I35)</f>
        <v>2519.5</v>
      </c>
      <c r="K32" s="1">
        <v>6130057980</v>
      </c>
      <c r="L32" s="2">
        <f t="shared" si="2"/>
        <v>5369541181</v>
      </c>
      <c r="M32" s="1">
        <f>AVERAGE(L32:L34)</f>
        <v>7280072152.9777784</v>
      </c>
      <c r="N32" s="1">
        <f>AVERAGE(M32,M35)</f>
        <v>6647075613.3000011</v>
      </c>
    </row>
    <row r="33" spans="1:14" x14ac:dyDescent="0.2">
      <c r="A33" s="1" t="s">
        <v>7</v>
      </c>
      <c r="B33" s="1" t="s">
        <v>24</v>
      </c>
      <c r="C33" s="1" t="s">
        <v>10</v>
      </c>
      <c r="D33" s="1" t="s">
        <v>12</v>
      </c>
      <c r="E33" s="1">
        <v>1</v>
      </c>
      <c r="F33" s="1">
        <v>2</v>
      </c>
      <c r="G33" s="1">
        <v>3074974</v>
      </c>
      <c r="H33" s="1">
        <v>2523.4</v>
      </c>
      <c r="K33" s="1">
        <v>7759335524</v>
      </c>
      <c r="L33" s="2">
        <f t="shared" si="2"/>
        <v>6925607573.4666672</v>
      </c>
    </row>
    <row r="34" spans="1:14" x14ac:dyDescent="0.2">
      <c r="A34" s="1" t="s">
        <v>7</v>
      </c>
      <c r="B34" s="1" t="s">
        <v>24</v>
      </c>
      <c r="C34" s="1" t="s">
        <v>10</v>
      </c>
      <c r="D34" s="1" t="s">
        <v>12</v>
      </c>
      <c r="E34" s="1">
        <v>1</v>
      </c>
      <c r="F34" s="1">
        <v>3</v>
      </c>
      <c r="G34" s="1">
        <v>3071119</v>
      </c>
      <c r="H34" s="1">
        <v>3379.1</v>
      </c>
      <c r="K34" s="1">
        <v>10377750436</v>
      </c>
      <c r="L34" s="2">
        <f t="shared" si="2"/>
        <v>9545067704.4666672</v>
      </c>
    </row>
    <row r="35" spans="1:14" x14ac:dyDescent="0.2">
      <c r="A35" s="1" t="s">
        <v>7</v>
      </c>
      <c r="B35" s="1" t="s">
        <v>24</v>
      </c>
      <c r="C35" s="1" t="s">
        <v>10</v>
      </c>
      <c r="D35" s="1" t="s">
        <v>12</v>
      </c>
      <c r="E35" s="1">
        <v>2</v>
      </c>
      <c r="F35" s="1">
        <v>1</v>
      </c>
      <c r="G35" s="1">
        <v>2893552</v>
      </c>
      <c r="H35" s="1">
        <v>1890.2</v>
      </c>
      <c r="I35" s="1">
        <f>AVERAGE(H35:H37)</f>
        <v>2343.0333333333333</v>
      </c>
      <c r="K35" s="1">
        <v>5469414931</v>
      </c>
      <c r="L35" s="2">
        <f t="shared" si="2"/>
        <v>4684876532.0666666</v>
      </c>
      <c r="M35" s="1">
        <f>AVERAGE(L35:L37)</f>
        <v>6014079073.6222229</v>
      </c>
    </row>
    <row r="36" spans="1:14" x14ac:dyDescent="0.2">
      <c r="A36" s="1" t="s">
        <v>7</v>
      </c>
      <c r="B36" s="1" t="s">
        <v>24</v>
      </c>
      <c r="C36" s="1" t="s">
        <v>10</v>
      </c>
      <c r="D36" s="1" t="s">
        <v>12</v>
      </c>
      <c r="E36" s="1">
        <v>2</v>
      </c>
      <c r="F36" s="1">
        <v>2</v>
      </c>
      <c r="G36" s="1">
        <v>2873049</v>
      </c>
      <c r="H36" s="1">
        <v>1998.3</v>
      </c>
      <c r="K36" s="1">
        <v>5741138793</v>
      </c>
      <c r="L36" s="2">
        <f t="shared" si="2"/>
        <v>4962159440.8000002</v>
      </c>
    </row>
    <row r="37" spans="1:14" x14ac:dyDescent="0.2">
      <c r="A37" s="1" t="s">
        <v>7</v>
      </c>
      <c r="B37" s="1" t="s">
        <v>24</v>
      </c>
      <c r="C37" s="1" t="s">
        <v>10</v>
      </c>
      <c r="D37" s="1" t="s">
        <v>12</v>
      </c>
      <c r="E37" s="1">
        <v>2</v>
      </c>
      <c r="F37" s="1">
        <v>3</v>
      </c>
      <c r="G37" s="1">
        <v>2925660</v>
      </c>
      <c r="H37" s="1">
        <v>3140.6</v>
      </c>
      <c r="K37" s="1">
        <v>9188445196</v>
      </c>
      <c r="L37" s="2">
        <f t="shared" si="2"/>
        <v>8395201248</v>
      </c>
    </row>
    <row r="38" spans="1:14" x14ac:dyDescent="0.2">
      <c r="A38" s="1" t="s">
        <v>7</v>
      </c>
      <c r="B38" s="1" t="s">
        <v>24</v>
      </c>
      <c r="C38" s="1" t="s">
        <v>10</v>
      </c>
      <c r="D38" s="1" t="s">
        <v>11</v>
      </c>
      <c r="E38" s="1">
        <v>1</v>
      </c>
      <c r="F38" s="1">
        <v>1</v>
      </c>
      <c r="G38" s="1">
        <v>2920531</v>
      </c>
      <c r="H38" s="1">
        <v>1514.4</v>
      </c>
      <c r="I38" s="1">
        <f>AVERAGE(H38:H40)</f>
        <v>1831.5333333333335</v>
      </c>
      <c r="J38" s="1">
        <f>AVERAGE(I38,I41)</f>
        <v>2255.1833333333334</v>
      </c>
      <c r="K38" s="1">
        <v>4422920795</v>
      </c>
      <c r="L38" s="2">
        <f t="shared" si="2"/>
        <v>3631067489.8666668</v>
      </c>
      <c r="M38" s="1">
        <f>AVERAGE(L38:L40)</f>
        <v>4586472210.1111107</v>
      </c>
      <c r="N38" s="1">
        <f>AVERAGE(M38,M41)</f>
        <v>5929936734.9222221</v>
      </c>
    </row>
    <row r="39" spans="1:14" x14ac:dyDescent="0.2">
      <c r="A39" s="1" t="s">
        <v>7</v>
      </c>
      <c r="B39" s="1" t="s">
        <v>24</v>
      </c>
      <c r="C39" s="1" t="s">
        <v>10</v>
      </c>
      <c r="D39" s="1" t="s">
        <v>11</v>
      </c>
      <c r="E39" s="1">
        <v>1</v>
      </c>
      <c r="F39" s="1">
        <v>2</v>
      </c>
      <c r="G39" s="1">
        <v>2985756</v>
      </c>
      <c r="H39" s="1">
        <v>2134.1999999999998</v>
      </c>
      <c r="K39" s="1">
        <v>6372328718</v>
      </c>
      <c r="L39" s="2">
        <f t="shared" si="2"/>
        <v>5562790741.1999998</v>
      </c>
    </row>
    <row r="40" spans="1:14" x14ac:dyDescent="0.2">
      <c r="A40" s="1" t="s">
        <v>7</v>
      </c>
      <c r="B40" s="1" t="s">
        <v>24</v>
      </c>
      <c r="C40" s="1" t="s">
        <v>10</v>
      </c>
      <c r="D40" s="1" t="s">
        <v>11</v>
      </c>
      <c r="E40" s="1">
        <v>1</v>
      </c>
      <c r="F40" s="1">
        <v>3</v>
      </c>
      <c r="G40" s="1">
        <v>2898928</v>
      </c>
      <c r="H40" s="1">
        <v>1846</v>
      </c>
      <c r="K40" s="1">
        <v>5351554411</v>
      </c>
      <c r="L40" s="2">
        <f t="shared" si="2"/>
        <v>4565558399.2666664</v>
      </c>
    </row>
    <row r="41" spans="1:14" x14ac:dyDescent="0.2">
      <c r="A41" s="1" t="s">
        <v>7</v>
      </c>
      <c r="B41" s="1" t="s">
        <v>24</v>
      </c>
      <c r="C41" s="1" t="s">
        <v>10</v>
      </c>
      <c r="D41" s="1" t="s">
        <v>11</v>
      </c>
      <c r="E41" s="1">
        <v>2</v>
      </c>
      <c r="F41" s="1">
        <v>1</v>
      </c>
      <c r="G41" s="1">
        <v>3044983</v>
      </c>
      <c r="H41" s="1">
        <v>3331.7</v>
      </c>
      <c r="I41" s="1">
        <f>AVERAGE(H41:H43)</f>
        <v>2678.8333333333335</v>
      </c>
      <c r="K41" s="1">
        <v>10145011309</v>
      </c>
      <c r="L41" s="2">
        <f t="shared" si="2"/>
        <v>9319414918.2666664</v>
      </c>
      <c r="M41" s="1">
        <f>AVERAGE(L41:L43)</f>
        <v>7273401259.7333336</v>
      </c>
    </row>
    <row r="42" spans="1:14" x14ac:dyDescent="0.2">
      <c r="A42" s="1" t="s">
        <v>7</v>
      </c>
      <c r="B42" s="1" t="s">
        <v>24</v>
      </c>
      <c r="C42" s="1" t="s">
        <v>10</v>
      </c>
      <c r="D42" s="1" t="s">
        <v>11</v>
      </c>
      <c r="E42" s="1">
        <v>2</v>
      </c>
      <c r="F42" s="1">
        <v>2</v>
      </c>
      <c r="G42" s="1">
        <v>3051944</v>
      </c>
      <c r="H42" s="1">
        <v>2737.2</v>
      </c>
      <c r="K42" s="1">
        <v>8353922438</v>
      </c>
      <c r="L42" s="2">
        <f t="shared" si="2"/>
        <v>7526438688.1333332</v>
      </c>
    </row>
    <row r="43" spans="1:14" x14ac:dyDescent="0.2">
      <c r="A43" s="1" t="s">
        <v>7</v>
      </c>
      <c r="B43" s="1" t="s">
        <v>24</v>
      </c>
      <c r="C43" s="1" t="s">
        <v>10</v>
      </c>
      <c r="D43" s="1" t="s">
        <v>11</v>
      </c>
      <c r="E43" s="1">
        <v>2</v>
      </c>
      <c r="F43" s="1">
        <v>3</v>
      </c>
      <c r="G43" s="1">
        <v>2932179</v>
      </c>
      <c r="H43" s="1">
        <v>1967.6</v>
      </c>
      <c r="K43" s="1">
        <v>5769361639</v>
      </c>
      <c r="L43" s="2">
        <f t="shared" si="2"/>
        <v>4974350172.8000002</v>
      </c>
    </row>
    <row r="44" spans="1:14" x14ac:dyDescent="0.2">
      <c r="A44" s="1" t="s">
        <v>7</v>
      </c>
      <c r="B44" s="1" t="s">
        <v>25</v>
      </c>
      <c r="C44" s="1" t="s">
        <v>10</v>
      </c>
      <c r="D44" s="1" t="s">
        <v>12</v>
      </c>
      <c r="E44" s="1">
        <v>1</v>
      </c>
      <c r="F44" s="1">
        <v>1</v>
      </c>
      <c r="G44" s="1">
        <v>2865855</v>
      </c>
      <c r="H44" s="1">
        <v>1136.7</v>
      </c>
      <c r="I44" s="1">
        <f>AVERAGE(H44:H46)</f>
        <v>1153.3</v>
      </c>
      <c r="J44" s="1">
        <f>AVERAGE(I44,I47)</f>
        <v>1194.8833333333332</v>
      </c>
      <c r="K44" s="1">
        <v>3257626195</v>
      </c>
      <c r="L44" s="2">
        <f t="shared" si="2"/>
        <v>2480597376</v>
      </c>
      <c r="M44" s="1">
        <f>AVERAGE(L44:L46)</f>
        <v>2612171546.8666663</v>
      </c>
      <c r="N44" s="1">
        <f>AVERAGE(M44,M47)</f>
        <v>2682250027.7222223</v>
      </c>
    </row>
    <row r="45" spans="1:14" x14ac:dyDescent="0.2">
      <c r="A45" s="1" t="s">
        <v>7</v>
      </c>
      <c r="B45" s="1" t="s">
        <v>25</v>
      </c>
      <c r="C45" s="1" t="s">
        <v>10</v>
      </c>
      <c r="D45" s="1" t="s">
        <v>12</v>
      </c>
      <c r="E45" s="1">
        <v>1</v>
      </c>
      <c r="F45" s="1">
        <v>2</v>
      </c>
      <c r="G45" s="1">
        <v>3066431</v>
      </c>
      <c r="H45" s="1">
        <v>1110.7</v>
      </c>
      <c r="K45" s="1">
        <v>3405968209</v>
      </c>
      <c r="L45" s="2">
        <f t="shared" si="2"/>
        <v>2574556550.5333333</v>
      </c>
    </row>
    <row r="46" spans="1:14" x14ac:dyDescent="0.2">
      <c r="A46" s="1" t="s">
        <v>7</v>
      </c>
      <c r="B46" s="1" t="s">
        <v>25</v>
      </c>
      <c r="C46" s="1" t="s">
        <v>10</v>
      </c>
      <c r="D46" s="1" t="s">
        <v>12</v>
      </c>
      <c r="E46" s="1">
        <v>1</v>
      </c>
      <c r="F46" s="1">
        <v>3</v>
      </c>
      <c r="G46" s="1">
        <v>2954587</v>
      </c>
      <c r="H46" s="1">
        <v>1212.5</v>
      </c>
      <c r="K46" s="1">
        <v>3582447736</v>
      </c>
      <c r="L46" s="2">
        <f t="shared" si="2"/>
        <v>2781360714.0666666</v>
      </c>
    </row>
    <row r="47" spans="1:14" x14ac:dyDescent="0.2">
      <c r="A47" s="1" t="s">
        <v>7</v>
      </c>
      <c r="B47" s="1" t="s">
        <v>25</v>
      </c>
      <c r="C47" s="1" t="s">
        <v>10</v>
      </c>
      <c r="D47" s="1" t="s">
        <v>12</v>
      </c>
      <c r="E47" s="1">
        <v>2</v>
      </c>
      <c r="F47" s="1">
        <v>1</v>
      </c>
      <c r="G47" s="1">
        <v>2823556</v>
      </c>
      <c r="H47" s="1">
        <v>1173.8</v>
      </c>
      <c r="I47" s="1">
        <f>AVERAGE(H47:H49)</f>
        <v>1236.4666666666665</v>
      </c>
      <c r="K47" s="1">
        <v>3314353219</v>
      </c>
      <c r="L47" s="2">
        <f t="shared" si="2"/>
        <v>2548793068.8666668</v>
      </c>
      <c r="M47" s="1">
        <f>AVERAGE(L47:L49)</f>
        <v>2752328508.5777779</v>
      </c>
    </row>
    <row r="48" spans="1:14" x14ac:dyDescent="0.2">
      <c r="A48" s="1" t="s">
        <v>7</v>
      </c>
      <c r="B48" s="1" t="s">
        <v>25</v>
      </c>
      <c r="C48" s="1" t="s">
        <v>10</v>
      </c>
      <c r="D48" s="1" t="s">
        <v>12</v>
      </c>
      <c r="E48" s="1">
        <v>2</v>
      </c>
      <c r="F48" s="1">
        <v>2</v>
      </c>
      <c r="G48" s="1">
        <v>3045247</v>
      </c>
      <c r="H48" s="1">
        <v>1433.1</v>
      </c>
      <c r="K48" s="1">
        <v>4364074700</v>
      </c>
      <c r="L48" s="2">
        <f t="shared" si="2"/>
        <v>3538406730.0666666</v>
      </c>
    </row>
    <row r="49" spans="1:14" x14ac:dyDescent="0.2">
      <c r="A49" s="1" t="s">
        <v>7</v>
      </c>
      <c r="B49" s="1" t="s">
        <v>25</v>
      </c>
      <c r="C49" s="1" t="s">
        <v>10</v>
      </c>
      <c r="D49" s="1" t="s">
        <v>12</v>
      </c>
      <c r="E49" s="1">
        <v>2</v>
      </c>
      <c r="F49" s="1">
        <v>3</v>
      </c>
      <c r="G49" s="1">
        <v>2609859</v>
      </c>
      <c r="H49" s="1">
        <v>1102.5</v>
      </c>
      <c r="K49" s="1">
        <v>2877405497</v>
      </c>
      <c r="L49" s="2">
        <f t="shared" si="2"/>
        <v>2169785726.8000002</v>
      </c>
    </row>
    <row r="50" spans="1:14" x14ac:dyDescent="0.2">
      <c r="A50" s="1" t="s">
        <v>7</v>
      </c>
      <c r="B50" s="1" t="s">
        <v>25</v>
      </c>
      <c r="C50" s="1" t="s">
        <v>10</v>
      </c>
      <c r="D50" s="1" t="s">
        <v>11</v>
      </c>
      <c r="E50" s="1">
        <v>1</v>
      </c>
      <c r="F50" s="1">
        <v>1</v>
      </c>
      <c r="G50" s="1">
        <v>3036200</v>
      </c>
      <c r="H50" s="1">
        <v>1143</v>
      </c>
      <c r="I50" s="1">
        <f>AVERAGE(H50:H52)</f>
        <v>1140.1333333333332</v>
      </c>
      <c r="J50" s="1">
        <f>AVERAGE(I50,I53)</f>
        <v>1172.8833333333332</v>
      </c>
      <c r="K50" s="1">
        <v>3470385480</v>
      </c>
      <c r="L50" s="2">
        <f t="shared" si="2"/>
        <v>2647170453.3333335</v>
      </c>
      <c r="M50" s="1">
        <f>AVERAGE(L50:L52)</f>
        <v>2590329993.3333335</v>
      </c>
      <c r="N50" s="1">
        <f>AVERAGE(M50,M53)</f>
        <v>2627054234.6111112</v>
      </c>
    </row>
    <row r="51" spans="1:14" x14ac:dyDescent="0.2">
      <c r="A51" s="1" t="s">
        <v>7</v>
      </c>
      <c r="B51" s="1" t="s">
        <v>25</v>
      </c>
      <c r="C51" s="1" t="s">
        <v>10</v>
      </c>
      <c r="D51" s="1" t="s">
        <v>11</v>
      </c>
      <c r="E51" s="1">
        <v>1</v>
      </c>
      <c r="F51" s="1">
        <v>2</v>
      </c>
      <c r="G51" s="1">
        <v>3044989</v>
      </c>
      <c r="H51" s="1">
        <v>1150.7</v>
      </c>
      <c r="K51" s="1">
        <v>3503973782</v>
      </c>
      <c r="L51" s="2">
        <f t="shared" si="2"/>
        <v>2678375764.4666667</v>
      </c>
    </row>
    <row r="52" spans="1:14" x14ac:dyDescent="0.2">
      <c r="A52" s="1" t="s">
        <v>7</v>
      </c>
      <c r="B52" s="1" t="s">
        <v>25</v>
      </c>
      <c r="C52" s="1" t="s">
        <v>10</v>
      </c>
      <c r="D52" s="1" t="s">
        <v>11</v>
      </c>
      <c r="E52" s="1">
        <v>1</v>
      </c>
      <c r="F52" s="1">
        <v>3</v>
      </c>
      <c r="G52" s="1">
        <v>2858121</v>
      </c>
      <c r="H52" s="1">
        <v>1126.7</v>
      </c>
      <c r="K52" s="1">
        <v>3220375636</v>
      </c>
      <c r="L52" s="2">
        <f t="shared" si="2"/>
        <v>2445443762.1999998</v>
      </c>
    </row>
    <row r="53" spans="1:14" x14ac:dyDescent="0.2">
      <c r="A53" s="1" t="s">
        <v>7</v>
      </c>
      <c r="B53" s="1" t="s">
        <v>25</v>
      </c>
      <c r="C53" s="1" t="s">
        <v>10</v>
      </c>
      <c r="D53" s="1" t="s">
        <v>11</v>
      </c>
      <c r="E53" s="1">
        <v>2</v>
      </c>
      <c r="F53" s="1">
        <v>1</v>
      </c>
      <c r="G53" s="1">
        <v>2831674</v>
      </c>
      <c r="H53" s="1">
        <v>1223.8</v>
      </c>
      <c r="I53" s="1">
        <f>AVERAGE(H53:H55)</f>
        <v>1205.6333333333334</v>
      </c>
      <c r="K53" s="1">
        <v>3465447630</v>
      </c>
      <c r="L53" s="2">
        <f t="shared" si="2"/>
        <v>2697686419.4666667</v>
      </c>
      <c r="M53" s="1">
        <f>AVERAGE(L53:L55)</f>
        <v>2663778475.8888888</v>
      </c>
    </row>
    <row r="54" spans="1:14" x14ac:dyDescent="0.2">
      <c r="A54" s="1" t="s">
        <v>7</v>
      </c>
      <c r="B54" s="1" t="s">
        <v>25</v>
      </c>
      <c r="C54" s="1" t="s">
        <v>10</v>
      </c>
      <c r="D54" s="1" t="s">
        <v>11</v>
      </c>
      <c r="E54" s="1">
        <v>2</v>
      </c>
      <c r="F54" s="1">
        <v>2</v>
      </c>
      <c r="G54" s="1">
        <v>2898476</v>
      </c>
      <c r="H54" s="1">
        <v>1156.2</v>
      </c>
      <c r="K54" s="1">
        <v>3351165409</v>
      </c>
      <c r="L54" s="2">
        <f t="shared" si="2"/>
        <v>2565291949.5333333</v>
      </c>
    </row>
    <row r="55" spans="1:14" x14ac:dyDescent="0.2">
      <c r="A55" s="1" t="s">
        <v>7</v>
      </c>
      <c r="B55" s="1" t="s">
        <v>25</v>
      </c>
      <c r="C55" s="1" t="s">
        <v>10</v>
      </c>
      <c r="D55" s="1" t="s">
        <v>11</v>
      </c>
      <c r="E55" s="1">
        <v>2</v>
      </c>
      <c r="F55" s="1">
        <v>3</v>
      </c>
      <c r="G55" s="1">
        <v>2824975</v>
      </c>
      <c r="H55" s="1">
        <v>1236.9000000000001</v>
      </c>
      <c r="K55" s="1">
        <v>3494301947</v>
      </c>
      <c r="L55" s="2">
        <f t="shared" si="2"/>
        <v>2728357058.666667</v>
      </c>
    </row>
    <row r="56" spans="1:14" x14ac:dyDescent="0.2">
      <c r="A56" s="1" t="s">
        <v>7</v>
      </c>
      <c r="B56" s="1" t="s">
        <v>13</v>
      </c>
      <c r="C56" s="1" t="s">
        <v>8</v>
      </c>
      <c r="D56" s="1" t="s">
        <v>9</v>
      </c>
      <c r="E56" s="1">
        <v>1</v>
      </c>
      <c r="F56" s="1">
        <v>1</v>
      </c>
      <c r="G56" s="1">
        <v>2270029</v>
      </c>
      <c r="H56" s="1">
        <v>316.5</v>
      </c>
      <c r="I56" s="1">
        <f>AVERAGE(H56:H58)</f>
        <v>297.96666666666664</v>
      </c>
      <c r="J56" s="1">
        <f>AVERAGE(I56,I59)</f>
        <v>288.38333333333333</v>
      </c>
      <c r="K56" s="1">
        <v>718395399</v>
      </c>
      <c r="L56" s="2">
        <f t="shared" ref="L56:L73" si="3">K56-(G56*J$98)</f>
        <v>336273850.66666663</v>
      </c>
      <c r="M56" s="1">
        <f>AVERAGE(L56:L58)</f>
        <v>326135377.8888889</v>
      </c>
      <c r="N56" s="1">
        <f>AVERAGE(M56,M59)</f>
        <v>313856727.94444442</v>
      </c>
    </row>
    <row r="57" spans="1:14" x14ac:dyDescent="0.2">
      <c r="A57" s="1" t="s">
        <v>7</v>
      </c>
      <c r="B57" s="1" t="s">
        <v>13</v>
      </c>
      <c r="C57" s="1" t="s">
        <v>8</v>
      </c>
      <c r="D57" s="1" t="s">
        <v>9</v>
      </c>
      <c r="E57" s="1">
        <v>1</v>
      </c>
      <c r="F57" s="1">
        <v>2</v>
      </c>
      <c r="G57" s="1">
        <v>2789846</v>
      </c>
      <c r="H57" s="1">
        <v>269.3</v>
      </c>
      <c r="K57" s="1">
        <v>751170882</v>
      </c>
      <c r="L57" s="2">
        <f t="shared" si="3"/>
        <v>281546805.33333331</v>
      </c>
    </row>
    <row r="58" spans="1:14" x14ac:dyDescent="0.2">
      <c r="A58" s="1" t="s">
        <v>7</v>
      </c>
      <c r="B58" s="1" t="s">
        <v>13</v>
      </c>
      <c r="C58" s="1" t="s">
        <v>8</v>
      </c>
      <c r="D58" s="1" t="s">
        <v>9</v>
      </c>
      <c r="E58" s="1">
        <v>1</v>
      </c>
      <c r="F58" s="1">
        <v>3</v>
      </c>
      <c r="G58" s="1">
        <v>2580586</v>
      </c>
      <c r="H58" s="1">
        <v>308.10000000000002</v>
      </c>
      <c r="K58" s="1">
        <v>794984121</v>
      </c>
      <c r="L58" s="2">
        <f t="shared" si="3"/>
        <v>360585477.66666663</v>
      </c>
    </row>
    <row r="59" spans="1:14" x14ac:dyDescent="0.2">
      <c r="A59" s="1" t="s">
        <v>7</v>
      </c>
      <c r="B59" s="1" t="s">
        <v>13</v>
      </c>
      <c r="C59" s="1" t="s">
        <v>8</v>
      </c>
      <c r="D59" s="1" t="s">
        <v>9</v>
      </c>
      <c r="E59" s="1">
        <v>2</v>
      </c>
      <c r="F59" s="1">
        <v>1</v>
      </c>
      <c r="G59" s="1">
        <v>2772028</v>
      </c>
      <c r="H59" s="1">
        <v>274.7</v>
      </c>
      <c r="I59" s="1">
        <f>AVERAGE(H59:H61)</f>
        <v>278.8</v>
      </c>
      <c r="K59" s="1">
        <v>761567859</v>
      </c>
      <c r="L59" s="2">
        <f t="shared" si="3"/>
        <v>294943145.66666663</v>
      </c>
      <c r="M59" s="1">
        <f>AVERAGE(L59:L61)</f>
        <v>301578078</v>
      </c>
    </row>
    <row r="60" spans="1:14" x14ac:dyDescent="0.2">
      <c r="A60" s="1" t="s">
        <v>7</v>
      </c>
      <c r="B60" s="1" t="s">
        <v>13</v>
      </c>
      <c r="C60" s="1" t="s">
        <v>8</v>
      </c>
      <c r="D60" s="1" t="s">
        <v>9</v>
      </c>
      <c r="E60" s="1">
        <v>2</v>
      </c>
      <c r="F60" s="1">
        <v>2</v>
      </c>
      <c r="G60" s="1">
        <v>2441976</v>
      </c>
      <c r="H60" s="1">
        <v>272</v>
      </c>
      <c r="K60" s="1">
        <v>664159838</v>
      </c>
      <c r="L60" s="2">
        <f t="shared" si="3"/>
        <v>253093878</v>
      </c>
    </row>
    <row r="61" spans="1:14" x14ac:dyDescent="0.2">
      <c r="A61" s="1" t="s">
        <v>7</v>
      </c>
      <c r="B61" s="1" t="s">
        <v>13</v>
      </c>
      <c r="C61" s="1" t="s">
        <v>8</v>
      </c>
      <c r="D61" s="1" t="s">
        <v>9</v>
      </c>
      <c r="E61" s="1">
        <v>2</v>
      </c>
      <c r="F61" s="1">
        <v>3</v>
      </c>
      <c r="G61" s="1">
        <v>2939297</v>
      </c>
      <c r="H61" s="1">
        <v>289.7</v>
      </c>
      <c r="K61" s="1">
        <v>851478872</v>
      </c>
      <c r="L61" s="2">
        <f t="shared" si="3"/>
        <v>356697210.33333331</v>
      </c>
    </row>
    <row r="62" spans="1:14" x14ac:dyDescent="0.2">
      <c r="A62" s="1" t="s">
        <v>7</v>
      </c>
      <c r="B62" s="1" t="s">
        <v>13</v>
      </c>
      <c r="C62" s="1" t="s">
        <v>8</v>
      </c>
      <c r="D62" s="1" t="s">
        <v>12</v>
      </c>
      <c r="E62" s="1">
        <v>1</v>
      </c>
      <c r="F62" s="1">
        <v>1</v>
      </c>
      <c r="G62" s="1">
        <v>2638915</v>
      </c>
      <c r="H62" s="1">
        <v>294.89999999999998</v>
      </c>
      <c r="I62" s="1">
        <f>AVERAGE(H62:H64)</f>
        <v>329.5333333333333</v>
      </c>
      <c r="J62" s="1">
        <f>AVERAGE(I62,I65)</f>
        <v>324.36666666666667</v>
      </c>
      <c r="K62" s="1">
        <v>778326791</v>
      </c>
      <c r="L62" s="2">
        <f t="shared" si="3"/>
        <v>334109432.66666663</v>
      </c>
      <c r="M62" s="1">
        <f>AVERAGE(L62:L64)</f>
        <v>442091458.1111111</v>
      </c>
      <c r="N62" s="1">
        <f>AVERAGE(M62,M65)</f>
        <v>426114740.8888889</v>
      </c>
    </row>
    <row r="63" spans="1:14" x14ac:dyDescent="0.2">
      <c r="A63" s="1" t="s">
        <v>7</v>
      </c>
      <c r="B63" s="1" t="s">
        <v>13</v>
      </c>
      <c r="C63" s="1" t="s">
        <v>8</v>
      </c>
      <c r="D63" s="1" t="s">
        <v>12</v>
      </c>
      <c r="E63" s="1">
        <v>1</v>
      </c>
      <c r="F63" s="1">
        <v>2</v>
      </c>
      <c r="G63" s="1">
        <v>3012361</v>
      </c>
      <c r="H63" s="1">
        <v>326.89999999999998</v>
      </c>
      <c r="K63" s="1">
        <v>984628670</v>
      </c>
      <c r="L63" s="2">
        <f t="shared" si="3"/>
        <v>477547901.66666663</v>
      </c>
    </row>
    <row r="64" spans="1:14" x14ac:dyDescent="0.2">
      <c r="A64" s="1" t="s">
        <v>7</v>
      </c>
      <c r="B64" s="1" t="s">
        <v>13</v>
      </c>
      <c r="C64" s="1" t="s">
        <v>8</v>
      </c>
      <c r="D64" s="1" t="s">
        <v>12</v>
      </c>
      <c r="E64" s="1">
        <v>1</v>
      </c>
      <c r="F64" s="1">
        <v>3</v>
      </c>
      <c r="G64" s="1">
        <v>2593029</v>
      </c>
      <c r="H64" s="1">
        <v>366.8</v>
      </c>
      <c r="K64" s="1">
        <v>951110255</v>
      </c>
      <c r="L64" s="2">
        <f t="shared" si="3"/>
        <v>514617040</v>
      </c>
    </row>
    <row r="65" spans="1:14" x14ac:dyDescent="0.2">
      <c r="A65" s="1" t="s">
        <v>7</v>
      </c>
      <c r="B65" s="1" t="s">
        <v>13</v>
      </c>
      <c r="C65" s="1" t="s">
        <v>8</v>
      </c>
      <c r="D65" s="1" t="s">
        <v>12</v>
      </c>
      <c r="E65" s="1">
        <v>2</v>
      </c>
      <c r="F65" s="1">
        <v>1</v>
      </c>
      <c r="G65" s="1">
        <v>2433020</v>
      </c>
      <c r="H65" s="1">
        <v>292.7</v>
      </c>
      <c r="I65" s="1">
        <f>AVERAGE(H65:H67)</f>
        <v>319.2</v>
      </c>
      <c r="K65" s="1">
        <v>712139381</v>
      </c>
      <c r="L65" s="2">
        <f t="shared" si="3"/>
        <v>302581014.33333331</v>
      </c>
      <c r="M65" s="1">
        <f>AVERAGE(L65:L67)</f>
        <v>410138023.66666669</v>
      </c>
    </row>
    <row r="66" spans="1:14" x14ac:dyDescent="0.2">
      <c r="A66" s="1" t="s">
        <v>7</v>
      </c>
      <c r="B66" s="1" t="s">
        <v>13</v>
      </c>
      <c r="C66" s="1" t="s">
        <v>8</v>
      </c>
      <c r="D66" s="1" t="s">
        <v>12</v>
      </c>
      <c r="E66" s="1">
        <v>2</v>
      </c>
      <c r="F66" s="1">
        <v>2</v>
      </c>
      <c r="G66" s="1">
        <v>3007346</v>
      </c>
      <c r="H66" s="1">
        <v>269.60000000000002</v>
      </c>
      <c r="K66" s="1">
        <v>810762433</v>
      </c>
      <c r="L66" s="2">
        <f t="shared" si="3"/>
        <v>304525856.33333331</v>
      </c>
    </row>
    <row r="67" spans="1:14" x14ac:dyDescent="0.2">
      <c r="A67" s="1" t="s">
        <v>7</v>
      </c>
      <c r="B67" s="1" t="s">
        <v>13</v>
      </c>
      <c r="C67" s="1" t="s">
        <v>8</v>
      </c>
      <c r="D67" s="1" t="s">
        <v>12</v>
      </c>
      <c r="E67" s="1">
        <v>2</v>
      </c>
      <c r="F67" s="1">
        <v>3</v>
      </c>
      <c r="G67" s="1">
        <v>2746136</v>
      </c>
      <c r="H67" s="1">
        <v>395.3</v>
      </c>
      <c r="K67" s="1">
        <v>1085573427</v>
      </c>
      <c r="L67" s="2">
        <f t="shared" si="3"/>
        <v>623307200.33333325</v>
      </c>
    </row>
    <row r="68" spans="1:14" x14ac:dyDescent="0.2">
      <c r="A68" s="1" t="s">
        <v>7</v>
      </c>
      <c r="B68" s="1" t="s">
        <v>13</v>
      </c>
      <c r="C68" s="1" t="s">
        <v>8</v>
      </c>
      <c r="D68" s="1" t="s">
        <v>11</v>
      </c>
      <c r="E68" s="1">
        <v>1</v>
      </c>
      <c r="F68" s="1">
        <v>1</v>
      </c>
      <c r="G68" s="1">
        <v>2913907</v>
      </c>
      <c r="H68" s="1">
        <v>221.5</v>
      </c>
      <c r="I68" s="1">
        <f>AVERAGE(H68:H70)</f>
        <v>251.43333333333331</v>
      </c>
      <c r="J68" s="1">
        <f>AVERAGE(I68,I71)</f>
        <v>254.56666666666666</v>
      </c>
      <c r="K68" s="1">
        <v>645387179</v>
      </c>
      <c r="L68" s="2">
        <f t="shared" si="3"/>
        <v>154879500.66666663</v>
      </c>
      <c r="M68" s="1">
        <f>AVERAGE(L68:L70)</f>
        <v>245395437</v>
      </c>
      <c r="N68" s="1">
        <f>AVERAGE(M68,M71)</f>
        <v>239609281.8888889</v>
      </c>
    </row>
    <row r="69" spans="1:14" x14ac:dyDescent="0.2">
      <c r="A69" s="1" t="s">
        <v>7</v>
      </c>
      <c r="B69" s="1" t="s">
        <v>13</v>
      </c>
      <c r="C69" s="1" t="s">
        <v>8</v>
      </c>
      <c r="D69" s="1" t="s">
        <v>11</v>
      </c>
      <c r="E69" s="1">
        <v>1</v>
      </c>
      <c r="F69" s="1">
        <v>2</v>
      </c>
      <c r="G69" s="1">
        <v>2891667</v>
      </c>
      <c r="H69" s="1">
        <v>262.89999999999998</v>
      </c>
      <c r="K69" s="1">
        <v>760095366</v>
      </c>
      <c r="L69" s="2">
        <f t="shared" si="3"/>
        <v>273331421</v>
      </c>
    </row>
    <row r="70" spans="1:14" x14ac:dyDescent="0.2">
      <c r="A70" s="1" t="s">
        <v>7</v>
      </c>
      <c r="B70" s="1" t="s">
        <v>13</v>
      </c>
      <c r="C70" s="1" t="s">
        <v>8</v>
      </c>
      <c r="D70" s="1" t="s">
        <v>11</v>
      </c>
      <c r="E70" s="1">
        <v>1</v>
      </c>
      <c r="F70" s="1">
        <v>3</v>
      </c>
      <c r="G70" s="1">
        <v>3031898</v>
      </c>
      <c r="H70" s="1">
        <v>269.89999999999998</v>
      </c>
      <c r="K70" s="1">
        <v>818344886</v>
      </c>
      <c r="L70" s="2">
        <f t="shared" si="3"/>
        <v>307975389.33333331</v>
      </c>
    </row>
    <row r="71" spans="1:14" x14ac:dyDescent="0.2">
      <c r="A71" s="1" t="s">
        <v>7</v>
      </c>
      <c r="B71" s="1" t="s">
        <v>13</v>
      </c>
      <c r="C71" s="1" t="s">
        <v>8</v>
      </c>
      <c r="D71" s="1" t="s">
        <v>11</v>
      </c>
      <c r="E71" s="1">
        <v>2</v>
      </c>
      <c r="F71" s="1">
        <v>1</v>
      </c>
      <c r="G71" s="1">
        <v>2659510</v>
      </c>
      <c r="H71" s="1">
        <v>281.7</v>
      </c>
      <c r="I71" s="1">
        <f>AVERAGE(H71:H73)</f>
        <v>257.7</v>
      </c>
      <c r="K71" s="1">
        <v>749196292</v>
      </c>
      <c r="L71" s="2">
        <f t="shared" si="3"/>
        <v>301512108.66666663</v>
      </c>
      <c r="M71" s="1">
        <f>AVERAGE(L71:L73)</f>
        <v>233823126.77777776</v>
      </c>
    </row>
    <row r="72" spans="1:14" x14ac:dyDescent="0.2">
      <c r="A72" s="1" t="s">
        <v>7</v>
      </c>
      <c r="B72" s="1" t="s">
        <v>13</v>
      </c>
      <c r="C72" s="1" t="s">
        <v>8</v>
      </c>
      <c r="D72" s="1" t="s">
        <v>11</v>
      </c>
      <c r="E72" s="1">
        <v>2</v>
      </c>
      <c r="F72" s="1">
        <v>2</v>
      </c>
      <c r="G72" s="1">
        <v>2532781</v>
      </c>
      <c r="H72" s="1">
        <v>259.39999999999998</v>
      </c>
      <c r="K72" s="1">
        <v>656954510</v>
      </c>
      <c r="L72" s="2">
        <f t="shared" si="3"/>
        <v>230603041.66666663</v>
      </c>
    </row>
    <row r="73" spans="1:14" x14ac:dyDescent="0.2">
      <c r="A73" s="1" t="s">
        <v>7</v>
      </c>
      <c r="B73" s="1" t="s">
        <v>13</v>
      </c>
      <c r="C73" s="1" t="s">
        <v>8</v>
      </c>
      <c r="D73" s="1" t="s">
        <v>11</v>
      </c>
      <c r="E73" s="1">
        <v>2</v>
      </c>
      <c r="F73" s="1">
        <v>3</v>
      </c>
      <c r="G73" s="1">
        <v>2659764</v>
      </c>
      <c r="H73" s="1">
        <v>232</v>
      </c>
      <c r="K73" s="1">
        <v>617081170</v>
      </c>
      <c r="L73" s="2">
        <f t="shared" si="3"/>
        <v>169354230</v>
      </c>
    </row>
    <row r="74" spans="1:14" x14ac:dyDescent="0.2">
      <c r="A74" s="1" t="s">
        <v>7</v>
      </c>
      <c r="B74" s="1" t="s">
        <v>13</v>
      </c>
      <c r="C74" s="1" t="s">
        <v>10</v>
      </c>
      <c r="D74" s="1" t="s">
        <v>9</v>
      </c>
      <c r="E74" s="1">
        <v>1</v>
      </c>
      <c r="F74" s="1">
        <v>1</v>
      </c>
      <c r="G74" s="1">
        <v>2815081</v>
      </c>
      <c r="H74" s="1">
        <v>442.9</v>
      </c>
      <c r="I74" s="1">
        <f>AVERAGE(H74:H76)</f>
        <v>444.56666666666666</v>
      </c>
      <c r="J74" s="1">
        <f>AVERAGE(I74,I77)</f>
        <v>440.5</v>
      </c>
      <c r="K74" s="1">
        <v>1246842212</v>
      </c>
      <c r="L74" s="2">
        <f>K74-(G74*J$92)</f>
        <v>483579916.86666667</v>
      </c>
      <c r="M74" s="1">
        <f>AVERAGE(L74:L76)</f>
        <v>459109068.91111112</v>
      </c>
      <c r="N74" s="1">
        <f>AVERAGE(M74,M77)</f>
        <v>467141532.52222228</v>
      </c>
    </row>
    <row r="75" spans="1:14" x14ac:dyDescent="0.2">
      <c r="A75" s="1" t="s">
        <v>7</v>
      </c>
      <c r="B75" s="1" t="s">
        <v>13</v>
      </c>
      <c r="C75" s="1" t="s">
        <v>10</v>
      </c>
      <c r="D75" s="1" t="s">
        <v>9</v>
      </c>
      <c r="E75" s="1">
        <v>1</v>
      </c>
      <c r="F75" s="1">
        <v>2</v>
      </c>
      <c r="G75" s="1">
        <v>2278304</v>
      </c>
      <c r="H75" s="1">
        <v>455.8</v>
      </c>
      <c r="K75" s="1">
        <v>1038399334</v>
      </c>
      <c r="L75" s="2">
        <f t="shared" ref="L75:L91" si="4">K75-(G75*J$92)</f>
        <v>420675176.13333333</v>
      </c>
    </row>
    <row r="76" spans="1:14" x14ac:dyDescent="0.2">
      <c r="A76" s="1" t="s">
        <v>7</v>
      </c>
      <c r="B76" s="1" t="s">
        <v>13</v>
      </c>
      <c r="C76" s="1" t="s">
        <v>10</v>
      </c>
      <c r="D76" s="1" t="s">
        <v>9</v>
      </c>
      <c r="E76" s="1">
        <v>1</v>
      </c>
      <c r="F76" s="1">
        <v>3</v>
      </c>
      <c r="G76" s="1">
        <v>2886527</v>
      </c>
      <c r="H76" s="1">
        <v>435</v>
      </c>
      <c r="K76" s="1">
        <v>1255705801</v>
      </c>
      <c r="L76" s="2">
        <f t="shared" si="4"/>
        <v>473072113.73333335</v>
      </c>
    </row>
    <row r="77" spans="1:14" x14ac:dyDescent="0.2">
      <c r="A77" s="1" t="s">
        <v>7</v>
      </c>
      <c r="B77" s="1" t="s">
        <v>13</v>
      </c>
      <c r="C77" s="1" t="s">
        <v>10</v>
      </c>
      <c r="D77" s="1" t="s">
        <v>9</v>
      </c>
      <c r="E77" s="1">
        <v>2</v>
      </c>
      <c r="F77" s="1">
        <v>1</v>
      </c>
      <c r="G77" s="1">
        <v>3053994</v>
      </c>
      <c r="H77" s="1">
        <v>428.7</v>
      </c>
      <c r="I77" s="1">
        <f>AVERAGE(H77:H79)</f>
        <v>436.43333333333334</v>
      </c>
      <c r="K77" s="1">
        <v>1309399408</v>
      </c>
      <c r="L77" s="2">
        <f t="shared" si="4"/>
        <v>481359834.80000007</v>
      </c>
      <c r="M77" s="1">
        <f>AVERAGE(L77:L79)</f>
        <v>475173996.13333338</v>
      </c>
    </row>
    <row r="78" spans="1:14" x14ac:dyDescent="0.2">
      <c r="A78" s="1" t="s">
        <v>7</v>
      </c>
      <c r="B78" s="1" t="s">
        <v>13</v>
      </c>
      <c r="C78" s="1" t="s">
        <v>10</v>
      </c>
      <c r="D78" s="1" t="s">
        <v>9</v>
      </c>
      <c r="E78" s="1">
        <v>2</v>
      </c>
      <c r="F78" s="1">
        <v>2</v>
      </c>
      <c r="G78" s="1">
        <v>2894896</v>
      </c>
      <c r="H78" s="1">
        <v>411.4</v>
      </c>
      <c r="K78" s="1">
        <v>1190883257</v>
      </c>
      <c r="L78" s="2">
        <f t="shared" si="4"/>
        <v>405980454.86666667</v>
      </c>
    </row>
    <row r="79" spans="1:14" x14ac:dyDescent="0.2">
      <c r="A79" s="1" t="s">
        <v>7</v>
      </c>
      <c r="B79" s="1" t="s">
        <v>13</v>
      </c>
      <c r="C79" s="1" t="s">
        <v>10</v>
      </c>
      <c r="D79" s="1" t="s">
        <v>9</v>
      </c>
      <c r="E79" s="1">
        <v>2</v>
      </c>
      <c r="F79" s="1">
        <v>3</v>
      </c>
      <c r="G79" s="1">
        <v>2717027</v>
      </c>
      <c r="H79" s="1">
        <v>469.2</v>
      </c>
      <c r="K79" s="1">
        <v>1274858286</v>
      </c>
      <c r="L79" s="2">
        <f t="shared" si="4"/>
        <v>538181698.73333335</v>
      </c>
    </row>
    <row r="80" spans="1:14" x14ac:dyDescent="0.2">
      <c r="A80" s="1" t="s">
        <v>7</v>
      </c>
      <c r="B80" s="1" t="s">
        <v>13</v>
      </c>
      <c r="C80" s="1" t="s">
        <v>10</v>
      </c>
      <c r="D80" s="1" t="s">
        <v>12</v>
      </c>
      <c r="E80" s="1">
        <v>1</v>
      </c>
      <c r="F80" s="1">
        <v>1</v>
      </c>
      <c r="G80" s="1">
        <v>2697126</v>
      </c>
      <c r="H80" s="1">
        <v>372.3</v>
      </c>
      <c r="I80" s="1">
        <f>AVERAGE(H80:H82)</f>
        <v>377.83333333333331</v>
      </c>
      <c r="J80" s="1">
        <f>AVERAGE(I80,I83)</f>
        <v>382.0333333333333</v>
      </c>
      <c r="K80" s="1">
        <v>1004186862</v>
      </c>
      <c r="L80" s="2">
        <f t="shared" si="4"/>
        <v>272906099.20000005</v>
      </c>
      <c r="M80" s="1">
        <f>AVERAGE(L80:L82)</f>
        <v>309279750.13333338</v>
      </c>
      <c r="N80" s="1">
        <f>AVERAGE(M80,M83)</f>
        <v>314373673.11111116</v>
      </c>
    </row>
    <row r="81" spans="1:24" x14ac:dyDescent="0.2">
      <c r="A81" s="1" t="s">
        <v>7</v>
      </c>
      <c r="B81" s="1" t="s">
        <v>13</v>
      </c>
      <c r="C81" s="1" t="s">
        <v>10</v>
      </c>
      <c r="D81" s="1" t="s">
        <v>12</v>
      </c>
      <c r="E81" s="1">
        <v>1</v>
      </c>
      <c r="F81" s="1">
        <v>2</v>
      </c>
      <c r="G81" s="1">
        <v>3033361</v>
      </c>
      <c r="H81" s="1">
        <v>410.9</v>
      </c>
      <c r="K81" s="1">
        <v>1246503593</v>
      </c>
      <c r="L81" s="2">
        <f t="shared" si="4"/>
        <v>424058313.86666667</v>
      </c>
    </row>
    <row r="82" spans="1:24" x14ac:dyDescent="0.2">
      <c r="A82" s="1" t="s">
        <v>7</v>
      </c>
      <c r="B82" s="1" t="s">
        <v>13</v>
      </c>
      <c r="C82" s="1" t="s">
        <v>10</v>
      </c>
      <c r="D82" s="1" t="s">
        <v>12</v>
      </c>
      <c r="E82" s="1">
        <v>1</v>
      </c>
      <c r="F82" s="1">
        <v>3</v>
      </c>
      <c r="G82" s="1">
        <v>2917400</v>
      </c>
      <c r="H82" s="1">
        <v>350.3</v>
      </c>
      <c r="K82" s="1">
        <v>1021879224</v>
      </c>
      <c r="L82" s="2">
        <f t="shared" si="4"/>
        <v>230874837.33333337</v>
      </c>
    </row>
    <row r="83" spans="1:24" x14ac:dyDescent="0.2">
      <c r="A83" s="1" t="s">
        <v>7</v>
      </c>
      <c r="B83" s="1" t="s">
        <v>13</v>
      </c>
      <c r="C83" s="1" t="s">
        <v>10</v>
      </c>
      <c r="D83" s="1" t="s">
        <v>12</v>
      </c>
      <c r="E83" s="1">
        <v>2</v>
      </c>
      <c r="F83" s="1">
        <v>1</v>
      </c>
      <c r="G83" s="1">
        <v>2845576</v>
      </c>
      <c r="H83" s="1">
        <v>360.5</v>
      </c>
      <c r="I83" s="1">
        <f>AVERAGE(H83:H85)</f>
        <v>386.23333333333335</v>
      </c>
      <c r="K83" s="1">
        <v>1025842130</v>
      </c>
      <c r="L83" s="2">
        <f t="shared" si="4"/>
        <v>254311623.86666667</v>
      </c>
      <c r="M83" s="1">
        <f>AVERAGE(L83:L85)</f>
        <v>319467596.08888888</v>
      </c>
    </row>
    <row r="84" spans="1:24" x14ac:dyDescent="0.2">
      <c r="A84" s="1" t="s">
        <v>7</v>
      </c>
      <c r="B84" s="1" t="s">
        <v>13</v>
      </c>
      <c r="C84" s="1" t="s">
        <v>10</v>
      </c>
      <c r="D84" s="1" t="s">
        <v>12</v>
      </c>
      <c r="E84" s="1">
        <v>2</v>
      </c>
      <c r="F84" s="1">
        <v>2</v>
      </c>
      <c r="G84" s="1">
        <v>2861443</v>
      </c>
      <c r="H84" s="1">
        <v>361.7</v>
      </c>
      <c r="K84" s="1">
        <v>1035016451</v>
      </c>
      <c r="L84" s="2">
        <f t="shared" si="4"/>
        <v>259183872.26666665</v>
      </c>
    </row>
    <row r="85" spans="1:24" x14ac:dyDescent="0.2">
      <c r="A85" s="1" t="s">
        <v>7</v>
      </c>
      <c r="B85" s="1" t="s">
        <v>13</v>
      </c>
      <c r="C85" s="1" t="s">
        <v>10</v>
      </c>
      <c r="D85" s="1" t="s">
        <v>12</v>
      </c>
      <c r="E85" s="1">
        <v>2</v>
      </c>
      <c r="F85" s="1">
        <v>3</v>
      </c>
      <c r="G85" s="1">
        <v>2690144</v>
      </c>
      <c r="H85" s="1">
        <v>436.5</v>
      </c>
      <c r="K85" s="1">
        <v>1174295002</v>
      </c>
      <c r="L85" s="2">
        <f t="shared" si="4"/>
        <v>444907292.13333333</v>
      </c>
    </row>
    <row r="86" spans="1:24" x14ac:dyDescent="0.2">
      <c r="A86" s="1" t="s">
        <v>7</v>
      </c>
      <c r="B86" s="1" t="s">
        <v>13</v>
      </c>
      <c r="C86" s="1" t="s">
        <v>10</v>
      </c>
      <c r="D86" s="1" t="s">
        <v>11</v>
      </c>
      <c r="E86" s="1">
        <v>1</v>
      </c>
      <c r="F86" s="1">
        <v>1</v>
      </c>
      <c r="G86" s="1">
        <v>2688468</v>
      </c>
      <c r="H86" s="1">
        <v>598.9</v>
      </c>
      <c r="I86" s="1">
        <f>AVERAGE(H86:H88)</f>
        <v>597.96666666666658</v>
      </c>
      <c r="J86" s="1">
        <f>AVERAGE(I86,I89)</f>
        <v>682.23333333333335</v>
      </c>
      <c r="K86" s="1">
        <v>1610099839</v>
      </c>
      <c r="L86" s="2">
        <f t="shared" si="4"/>
        <v>881166548.60000002</v>
      </c>
      <c r="M86" s="1">
        <f>AVERAGE(L86:L88)</f>
        <v>911446915.86666679</v>
      </c>
      <c r="N86" s="1">
        <f>AVERAGE(M86,M89)</f>
        <v>1126666247.1555557</v>
      </c>
    </row>
    <row r="87" spans="1:24" x14ac:dyDescent="0.2">
      <c r="A87" s="1" t="s">
        <v>7</v>
      </c>
      <c r="B87" s="1" t="s">
        <v>13</v>
      </c>
      <c r="C87" s="1" t="s">
        <v>10</v>
      </c>
      <c r="D87" s="1" t="s">
        <v>11</v>
      </c>
      <c r="E87" s="1">
        <v>1</v>
      </c>
      <c r="F87" s="1">
        <v>2</v>
      </c>
      <c r="G87" s="1">
        <v>2701292</v>
      </c>
      <c r="H87" s="1">
        <v>626.70000000000005</v>
      </c>
      <c r="K87" s="1">
        <v>1692768831</v>
      </c>
      <c r="L87" s="2">
        <f t="shared" si="4"/>
        <v>960358526.73333335</v>
      </c>
    </row>
    <row r="88" spans="1:24" x14ac:dyDescent="0.2">
      <c r="A88" s="1" t="s">
        <v>7</v>
      </c>
      <c r="B88" s="1" t="s">
        <v>13</v>
      </c>
      <c r="C88" s="1" t="s">
        <v>10</v>
      </c>
      <c r="D88" s="1" t="s">
        <v>11</v>
      </c>
      <c r="E88" s="1">
        <v>1</v>
      </c>
      <c r="F88" s="1">
        <v>3</v>
      </c>
      <c r="G88" s="1">
        <v>3004453</v>
      </c>
      <c r="H88" s="1">
        <v>568.29999999999995</v>
      </c>
      <c r="K88" s="1">
        <v>1707423029</v>
      </c>
      <c r="L88" s="2">
        <f t="shared" si="4"/>
        <v>892815672.26666665</v>
      </c>
    </row>
    <row r="89" spans="1:24" x14ac:dyDescent="0.2">
      <c r="A89" s="1" t="s">
        <v>7</v>
      </c>
      <c r="B89" s="1" t="s">
        <v>13</v>
      </c>
      <c r="C89" s="1" t="s">
        <v>10</v>
      </c>
      <c r="D89" s="1" t="s">
        <v>11</v>
      </c>
      <c r="E89" s="1">
        <v>2</v>
      </c>
      <c r="F89" s="1">
        <v>1</v>
      </c>
      <c r="G89" s="1">
        <v>2487037</v>
      </c>
      <c r="H89" s="1">
        <v>881.1</v>
      </c>
      <c r="I89" s="1">
        <f>AVERAGE(H89:H91)</f>
        <v>766.5</v>
      </c>
      <c r="K89" s="1">
        <v>2191225355</v>
      </c>
      <c r="L89" s="2">
        <f t="shared" si="4"/>
        <v>1516906723.0666666</v>
      </c>
      <c r="M89" s="1">
        <f>AVERAGE(L89:L91)</f>
        <v>1341885578.4444444</v>
      </c>
    </row>
    <row r="90" spans="1:24" x14ac:dyDescent="0.2">
      <c r="A90" s="1" t="s">
        <v>7</v>
      </c>
      <c r="B90" s="1" t="s">
        <v>13</v>
      </c>
      <c r="C90" s="1" t="s">
        <v>10</v>
      </c>
      <c r="D90" s="1" t="s">
        <v>11</v>
      </c>
      <c r="E90" s="1">
        <v>2</v>
      </c>
      <c r="F90" s="1">
        <v>2</v>
      </c>
      <c r="G90" s="1">
        <v>2781033</v>
      </c>
      <c r="H90" s="1">
        <v>831.1</v>
      </c>
      <c r="K90" s="1">
        <v>2311411261</v>
      </c>
      <c r="L90" s="2">
        <f t="shared" si="4"/>
        <v>1557380513.5999999</v>
      </c>
    </row>
    <row r="91" spans="1:24" x14ac:dyDescent="0.2">
      <c r="A91" s="1" t="s">
        <v>7</v>
      </c>
      <c r="B91" s="1" t="s">
        <v>13</v>
      </c>
      <c r="C91" s="1" t="s">
        <v>10</v>
      </c>
      <c r="D91" s="1" t="s">
        <v>11</v>
      </c>
      <c r="E91" s="1">
        <v>2</v>
      </c>
      <c r="F91" s="1">
        <v>3</v>
      </c>
      <c r="G91" s="1">
        <v>3009130</v>
      </c>
      <c r="H91" s="1">
        <v>587.29999999999995</v>
      </c>
      <c r="K91" s="1">
        <v>1767244946</v>
      </c>
      <c r="L91" s="2">
        <f t="shared" si="4"/>
        <v>951369498.66666675</v>
      </c>
    </row>
    <row r="92" spans="1:24" x14ac:dyDescent="0.2">
      <c r="A92" s="1" t="s">
        <v>7</v>
      </c>
      <c r="B92" s="1" t="s">
        <v>14</v>
      </c>
      <c r="D92" s="1" t="s">
        <v>10</v>
      </c>
      <c r="E92" s="1">
        <v>1</v>
      </c>
      <c r="F92" s="1">
        <v>1</v>
      </c>
      <c r="G92" s="1">
        <v>1234004</v>
      </c>
      <c r="H92" s="1">
        <v>303.89999999999998</v>
      </c>
      <c r="I92" s="1">
        <f>AVERAGE(H92:H94)</f>
        <v>281.5333333333333</v>
      </c>
      <c r="J92" s="1">
        <f>AVERAGE(I92,I95)</f>
        <v>271.13333333333333</v>
      </c>
      <c r="K92" s="1">
        <v>375070346</v>
      </c>
      <c r="L92" s="1">
        <f t="shared" ref="L92:L97" si="5">K92-(G92*H92)</f>
        <v>56530.400000035763</v>
      </c>
      <c r="M92" s="1">
        <f>AVERAGE(L92:L94)</f>
        <v>19716.400000035763</v>
      </c>
      <c r="N92" s="1">
        <f>AVERAGE(M92,M95)</f>
        <v>4058.2666666905088</v>
      </c>
    </row>
    <row r="93" spans="1:24" x14ac:dyDescent="0.2">
      <c r="A93" s="1" t="s">
        <v>7</v>
      </c>
      <c r="B93" s="1" t="s">
        <v>14</v>
      </c>
      <c r="D93" s="1" t="s">
        <v>10</v>
      </c>
      <c r="E93" s="1">
        <v>1</v>
      </c>
      <c r="F93" s="1">
        <v>2</v>
      </c>
      <c r="G93" s="1">
        <v>2151726</v>
      </c>
      <c r="H93" s="1">
        <v>266.7</v>
      </c>
      <c r="K93" s="1">
        <v>573894341</v>
      </c>
      <c r="L93" s="1">
        <f t="shared" si="5"/>
        <v>29016.800000071526</v>
      </c>
    </row>
    <row r="94" spans="1:24" x14ac:dyDescent="0.2">
      <c r="A94" s="1" t="s">
        <v>7</v>
      </c>
      <c r="B94" s="1" t="s">
        <v>14</v>
      </c>
      <c r="D94" s="1" t="s">
        <v>10</v>
      </c>
      <c r="E94" s="1">
        <v>1</v>
      </c>
      <c r="F94" s="1">
        <v>3</v>
      </c>
      <c r="G94" s="1">
        <v>2373091</v>
      </c>
      <c r="H94" s="1">
        <v>274</v>
      </c>
      <c r="K94" s="1">
        <v>650200536</v>
      </c>
      <c r="L94" s="1">
        <f t="shared" si="5"/>
        <v>-26398</v>
      </c>
    </row>
    <row r="95" spans="1:24" x14ac:dyDescent="0.2">
      <c r="A95" s="1" t="s">
        <v>7</v>
      </c>
      <c r="B95" s="1" t="s">
        <v>14</v>
      </c>
      <c r="D95" s="1" t="s">
        <v>10</v>
      </c>
      <c r="E95" s="1">
        <v>2</v>
      </c>
      <c r="F95" s="1">
        <v>1</v>
      </c>
      <c r="G95" s="1">
        <v>1220443</v>
      </c>
      <c r="H95" s="1">
        <v>258.10000000000002</v>
      </c>
      <c r="I95" s="1">
        <f>AVERAGE(H95:H97)</f>
        <v>260.73333333333329</v>
      </c>
      <c r="K95" s="1">
        <v>314996538</v>
      </c>
      <c r="L95" s="1">
        <f t="shared" si="5"/>
        <v>199.69999998807907</v>
      </c>
      <c r="M95" s="1">
        <f>AVERAGE(L95:L97)</f>
        <v>-11599.866666654745</v>
      </c>
      <c r="X95" s="2"/>
    </row>
    <row r="96" spans="1:24" x14ac:dyDescent="0.2">
      <c r="A96" s="1" t="s">
        <v>7</v>
      </c>
      <c r="B96" s="1" t="s">
        <v>14</v>
      </c>
      <c r="D96" s="1" t="s">
        <v>10</v>
      </c>
      <c r="E96" s="1">
        <v>2</v>
      </c>
      <c r="F96" s="1">
        <v>2</v>
      </c>
      <c r="G96" s="1">
        <v>741851</v>
      </c>
      <c r="H96" s="1">
        <v>260.7</v>
      </c>
      <c r="K96" s="1">
        <v>193368590</v>
      </c>
      <c r="L96" s="1">
        <f t="shared" si="5"/>
        <v>-31965.699999988079</v>
      </c>
    </row>
    <row r="97" spans="1:12" x14ac:dyDescent="0.2">
      <c r="A97" s="1" t="s">
        <v>7</v>
      </c>
      <c r="B97" s="1" t="s">
        <v>14</v>
      </c>
      <c r="D97" s="1" t="s">
        <v>10</v>
      </c>
      <c r="E97" s="1">
        <v>2</v>
      </c>
      <c r="F97" s="1">
        <v>3</v>
      </c>
      <c r="G97" s="1">
        <v>1160824</v>
      </c>
      <c r="H97" s="1">
        <v>263.39999999999998</v>
      </c>
      <c r="K97" s="1">
        <v>305758008</v>
      </c>
      <c r="L97" s="1">
        <f t="shared" si="5"/>
        <v>-3033.5999999642372</v>
      </c>
    </row>
    <row r="98" spans="1:12" x14ac:dyDescent="0.2">
      <c r="A98" s="1" t="s">
        <v>7</v>
      </c>
      <c r="B98" s="1" t="s">
        <v>14</v>
      </c>
      <c r="D98" s="1" t="s">
        <v>8</v>
      </c>
      <c r="E98" s="1">
        <v>1</v>
      </c>
      <c r="F98" s="1">
        <v>1</v>
      </c>
      <c r="G98" s="1">
        <v>2295920</v>
      </c>
      <c r="H98" s="1">
        <v>163</v>
      </c>
      <c r="I98" s="1">
        <f>AVERAGE(H98:H100)</f>
        <v>168.33333333333334</v>
      </c>
      <c r="J98" s="1">
        <f>AVERAGE(I98,I101)</f>
        <v>168.33333333333334</v>
      </c>
      <c r="K98" s="1">
        <v>374313207</v>
      </c>
      <c r="L98" s="1">
        <f t="shared" ref="L98" si="6">K98-(G98*H98)</f>
        <v>78247</v>
      </c>
    </row>
    <row r="99" spans="1:12" x14ac:dyDescent="0.2">
      <c r="A99" s="1" t="s">
        <v>7</v>
      </c>
      <c r="B99" s="1" t="s">
        <v>14</v>
      </c>
      <c r="D99" s="1" t="s">
        <v>8</v>
      </c>
      <c r="E99" s="1">
        <v>1</v>
      </c>
      <c r="F99" s="1">
        <v>2</v>
      </c>
      <c r="G99" s="1">
        <v>2467112</v>
      </c>
      <c r="H99" s="1">
        <v>177</v>
      </c>
    </row>
    <row r="100" spans="1:12" x14ac:dyDescent="0.2">
      <c r="A100" s="1" t="s">
        <v>7</v>
      </c>
      <c r="B100" s="1" t="s">
        <v>14</v>
      </c>
      <c r="D100" s="1" t="s">
        <v>8</v>
      </c>
      <c r="E100" s="1">
        <v>1</v>
      </c>
      <c r="F100" s="1">
        <v>3</v>
      </c>
      <c r="G100" s="1">
        <v>2221345</v>
      </c>
      <c r="H100" s="1">
        <v>165</v>
      </c>
    </row>
    <row r="107" spans="1:12" x14ac:dyDescent="0.2">
      <c r="H107" s="1">
        <v>1</v>
      </c>
      <c r="I107" s="1">
        <v>1086538</v>
      </c>
      <c r="J107" s="1">
        <v>310.10000000000002</v>
      </c>
      <c r="K107" s="1">
        <v>276</v>
      </c>
    </row>
    <row r="108" spans="1:12" x14ac:dyDescent="0.2">
      <c r="H108" s="1">
        <v>2</v>
      </c>
      <c r="I108" s="1">
        <v>681887</v>
      </c>
      <c r="J108" s="1">
        <v>321.8</v>
      </c>
      <c r="K108" s="1">
        <v>284</v>
      </c>
    </row>
    <row r="109" spans="1:12" x14ac:dyDescent="0.2">
      <c r="H109" s="1">
        <v>3</v>
      </c>
      <c r="I109" s="1">
        <v>1234004</v>
      </c>
      <c r="J109" s="1">
        <v>303.89999999999998</v>
      </c>
      <c r="K109" s="1">
        <v>273</v>
      </c>
    </row>
    <row r="110" spans="1:12" x14ac:dyDescent="0.2">
      <c r="H110" s="1">
        <v>4</v>
      </c>
      <c r="I110" s="1">
        <v>2151726</v>
      </c>
      <c r="J110" s="1">
        <v>266.7</v>
      </c>
      <c r="K110" s="1">
        <v>241</v>
      </c>
    </row>
    <row r="111" spans="1:12" x14ac:dyDescent="0.2">
      <c r="H111" s="1">
        <v>5</v>
      </c>
      <c r="I111" s="1">
        <v>2373091</v>
      </c>
      <c r="J111" s="1">
        <v>274</v>
      </c>
      <c r="K111" s="1">
        <v>234</v>
      </c>
    </row>
    <row r="112" spans="1:12" x14ac:dyDescent="0.2">
      <c r="H112" s="1">
        <v>6</v>
      </c>
      <c r="I112" s="1">
        <v>2404281</v>
      </c>
      <c r="J112" s="1">
        <v>308.5</v>
      </c>
      <c r="K112" s="1">
        <v>267</v>
      </c>
    </row>
    <row r="113" spans="8:11" x14ac:dyDescent="0.2">
      <c r="H113" s="1">
        <v>7</v>
      </c>
      <c r="I113" s="1">
        <v>1220443</v>
      </c>
      <c r="J113" s="1">
        <v>258.10000000000002</v>
      </c>
      <c r="K113" s="1">
        <v>226</v>
      </c>
    </row>
    <row r="114" spans="8:11" x14ac:dyDescent="0.2">
      <c r="H114" s="1">
        <v>8</v>
      </c>
      <c r="I114" s="1">
        <v>741851</v>
      </c>
      <c r="J114" s="1">
        <v>260.7</v>
      </c>
      <c r="K114" s="1">
        <v>201</v>
      </c>
    </row>
    <row r="115" spans="8:11" x14ac:dyDescent="0.2">
      <c r="H115" s="1">
        <v>9</v>
      </c>
      <c r="I115" s="1">
        <v>1160824</v>
      </c>
      <c r="J115" s="1">
        <v>263.39999999999998</v>
      </c>
      <c r="K115" s="1">
        <v>231</v>
      </c>
    </row>
  </sheetData>
  <mergeCells count="7">
    <mergeCell ref="P6:S6"/>
    <mergeCell ref="I1:I6"/>
    <mergeCell ref="J1:J6"/>
    <mergeCell ref="K1:K6"/>
    <mergeCell ref="L1:L6"/>
    <mergeCell ref="M1:M6"/>
    <mergeCell ref="N1:N6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0746-2E20-4B87-826C-3C3D4FFB4C00}">
  <dimension ref="A1:AJ98"/>
  <sheetViews>
    <sheetView zoomScale="70" zoomScaleNormal="70" workbookViewId="0">
      <selection sqref="A1:N7"/>
    </sheetView>
  </sheetViews>
  <sheetFormatPr baseColWidth="10" defaultColWidth="9.1640625" defaultRowHeight="15" x14ac:dyDescent="0.2"/>
  <cols>
    <col min="1" max="3" width="9.1640625" style="1"/>
    <col min="4" max="5" width="10" style="1" bestFit="1" customWidth="1"/>
    <col min="6" max="6" width="9.1640625" style="1"/>
    <col min="7" max="7" width="14" style="1" bestFit="1" customWidth="1"/>
    <col min="8" max="8" width="25" style="1" bestFit="1" customWidth="1"/>
    <col min="9" max="11" width="19.5" style="1" customWidth="1"/>
    <col min="12" max="12" width="23.5" style="1" customWidth="1"/>
    <col min="13" max="13" width="13.33203125" style="1" customWidth="1"/>
    <col min="14" max="14" width="19.5" style="1" customWidth="1"/>
    <col min="15" max="18" width="13.33203125" style="1" customWidth="1"/>
    <col min="19" max="19" width="16.6640625" style="1" customWidth="1"/>
    <col min="20" max="21" width="16.33203125" style="1" customWidth="1"/>
    <col min="22" max="23" width="13.33203125" style="1" bestFit="1" customWidth="1"/>
    <col min="24" max="24" width="13.33203125" style="1" customWidth="1"/>
    <col min="25" max="28" width="9.1640625" style="1"/>
    <col min="29" max="29" width="13.83203125" style="1" customWidth="1"/>
    <col min="30" max="34" width="9.1640625" style="1"/>
    <col min="35" max="35" width="19.1640625" style="1" bestFit="1" customWidth="1"/>
    <col min="36" max="36" width="18" style="1" customWidth="1"/>
    <col min="37" max="16384" width="9.1640625" style="1"/>
  </cols>
  <sheetData>
    <row r="1" spans="1:36" x14ac:dyDescent="0.2">
      <c r="H1" s="7" t="s">
        <v>34</v>
      </c>
      <c r="I1" s="13" t="s">
        <v>28</v>
      </c>
      <c r="J1" s="13" t="s">
        <v>29</v>
      </c>
      <c r="K1" s="13" t="s">
        <v>30</v>
      </c>
      <c r="L1" s="14" t="s">
        <v>31</v>
      </c>
      <c r="M1" s="13" t="s">
        <v>28</v>
      </c>
      <c r="N1" s="13" t="s">
        <v>29</v>
      </c>
      <c r="V1" s="9"/>
      <c r="W1" s="9"/>
      <c r="X1" s="9"/>
      <c r="AJ1" s="9"/>
    </row>
    <row r="2" spans="1:36" x14ac:dyDescent="0.2">
      <c r="I2" s="13"/>
      <c r="J2" s="13"/>
      <c r="K2" s="13"/>
      <c r="L2" s="14"/>
      <c r="M2" s="13"/>
      <c r="N2" s="13"/>
    </row>
    <row r="3" spans="1:36" x14ac:dyDescent="0.2">
      <c r="I3" s="13"/>
      <c r="J3" s="13"/>
      <c r="K3" s="13"/>
      <c r="L3" s="14"/>
      <c r="M3" s="13"/>
      <c r="N3" s="13"/>
    </row>
    <row r="4" spans="1:36" ht="13.5" customHeight="1" x14ac:dyDescent="0.2">
      <c r="I4" s="13"/>
      <c r="J4" s="13"/>
      <c r="K4" s="13"/>
      <c r="L4" s="14"/>
      <c r="M4" s="13"/>
      <c r="N4" s="13"/>
    </row>
    <row r="5" spans="1:36" hidden="1" x14ac:dyDescent="0.2">
      <c r="I5" s="13"/>
      <c r="J5" s="13"/>
      <c r="K5" s="13"/>
      <c r="L5" s="14"/>
      <c r="M5" s="13"/>
      <c r="N5" s="13"/>
    </row>
    <row r="6" spans="1:36" ht="0.75" hidden="1" customHeight="1" x14ac:dyDescent="0.2">
      <c r="I6" s="13"/>
      <c r="J6" s="13"/>
      <c r="K6" s="13"/>
      <c r="L6" s="14"/>
      <c r="M6" s="13"/>
      <c r="N6" s="13"/>
      <c r="P6" s="12" t="s">
        <v>33</v>
      </c>
      <c r="Q6" s="12"/>
      <c r="R6" s="12"/>
      <c r="S6" s="12"/>
    </row>
    <row r="7" spans="1:36" ht="72" customHeight="1" x14ac:dyDescent="0.2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26</v>
      </c>
      <c r="H7" s="3" t="s">
        <v>27</v>
      </c>
      <c r="I7" s="3" t="s">
        <v>15</v>
      </c>
      <c r="J7" s="3" t="s">
        <v>16</v>
      </c>
      <c r="K7" s="3" t="s">
        <v>5</v>
      </c>
      <c r="L7" s="9" t="s">
        <v>32</v>
      </c>
      <c r="M7" s="9" t="s">
        <v>19</v>
      </c>
      <c r="N7" s="9" t="s">
        <v>20</v>
      </c>
      <c r="P7" s="11"/>
      <c r="Q7" s="11"/>
      <c r="R7" s="11"/>
      <c r="S7" s="11"/>
    </row>
    <row r="8" spans="1:36" ht="48" x14ac:dyDescent="0.2">
      <c r="A8" s="1" t="s">
        <v>7</v>
      </c>
      <c r="B8" s="1" t="s">
        <v>23</v>
      </c>
      <c r="C8" s="1" t="s">
        <v>8</v>
      </c>
      <c r="D8" s="1" t="s">
        <v>9</v>
      </c>
      <c r="E8" s="1">
        <v>1</v>
      </c>
      <c r="F8" s="1">
        <v>1</v>
      </c>
      <c r="G8" s="1">
        <v>2835962</v>
      </c>
      <c r="H8" s="1">
        <v>2303.6999999999998</v>
      </c>
      <c r="I8" s="1">
        <f>AVERAGE(H8:H10)</f>
        <v>2584.6690000000003</v>
      </c>
      <c r="J8" s="1">
        <f>AVERAGE(I8,I11)</f>
        <v>2069.5300000000002</v>
      </c>
      <c r="K8" s="1">
        <v>6533205298</v>
      </c>
      <c r="L8" s="2">
        <f t="shared" ref="L8:L25" si="0">K8-(G8*J$80)</f>
        <v>6164107679.6619997</v>
      </c>
      <c r="M8" s="1">
        <f>AVERAGE(L8:L10)</f>
        <v>7157866061.0749998</v>
      </c>
      <c r="N8" s="1">
        <f>AVERAGE(M8,M11)</f>
        <v>5675818799.9591665</v>
      </c>
      <c r="O8" s="9"/>
      <c r="P8" s="9"/>
      <c r="Q8" s="9"/>
      <c r="R8" s="1" t="s">
        <v>0</v>
      </c>
      <c r="S8" s="9" t="s">
        <v>20</v>
      </c>
      <c r="T8" s="9" t="s">
        <v>21</v>
      </c>
      <c r="U8" s="9" t="s">
        <v>22</v>
      </c>
    </row>
    <row r="9" spans="1:36" x14ac:dyDescent="0.2">
      <c r="A9" s="1" t="s">
        <v>7</v>
      </c>
      <c r="B9" s="1" t="s">
        <v>23</v>
      </c>
      <c r="C9" s="1" t="s">
        <v>8</v>
      </c>
      <c r="D9" s="1" t="s">
        <v>9</v>
      </c>
      <c r="E9" s="1">
        <v>1</v>
      </c>
      <c r="F9" s="1">
        <v>2</v>
      </c>
      <c r="G9" s="1">
        <v>2837546</v>
      </c>
      <c r="H9" s="1">
        <v>2791.739</v>
      </c>
      <c r="K9" s="1">
        <v>7921687154</v>
      </c>
      <c r="L9" s="2">
        <f t="shared" si="0"/>
        <v>7552383379.6459999</v>
      </c>
      <c r="R9" s="1" t="s">
        <v>23</v>
      </c>
      <c r="S9" s="1">
        <v>5675818799.9591665</v>
      </c>
      <c r="T9" s="5">
        <f>AVERAGE(S9:S11)</f>
        <v>6173976485.6628332</v>
      </c>
      <c r="U9" s="1">
        <f>STDEV(S9:S11)</f>
        <v>830429786.89536488</v>
      </c>
    </row>
    <row r="10" spans="1:36" x14ac:dyDescent="0.2">
      <c r="A10" s="1" t="s">
        <v>7</v>
      </c>
      <c r="B10" s="1" t="s">
        <v>23</v>
      </c>
      <c r="C10" s="1" t="s">
        <v>8</v>
      </c>
      <c r="D10" s="1" t="s">
        <v>9</v>
      </c>
      <c r="E10" s="1">
        <v>1</v>
      </c>
      <c r="F10" s="1">
        <v>3</v>
      </c>
      <c r="G10" s="1">
        <v>3067967</v>
      </c>
      <c r="H10" s="1">
        <v>2658.5680000000002</v>
      </c>
      <c r="K10" s="1">
        <v>8156399961</v>
      </c>
      <c r="L10" s="2">
        <f t="shared" si="0"/>
        <v>7757107123.9169998</v>
      </c>
      <c r="R10" s="1" t="s">
        <v>23</v>
      </c>
      <c r="S10" s="1">
        <v>5713483048.1275005</v>
      </c>
    </row>
    <row r="11" spans="1:36" x14ac:dyDescent="0.2">
      <c r="A11" s="1" t="s">
        <v>7</v>
      </c>
      <c r="B11" s="1" t="s">
        <v>23</v>
      </c>
      <c r="C11" s="1" t="s">
        <v>8</v>
      </c>
      <c r="D11" s="1" t="s">
        <v>9</v>
      </c>
      <c r="E11" s="1">
        <v>2</v>
      </c>
      <c r="F11" s="1">
        <v>1</v>
      </c>
      <c r="G11" s="1">
        <v>2877383</v>
      </c>
      <c r="H11" s="1">
        <v>2029.7339999999999</v>
      </c>
      <c r="I11" s="1">
        <f>AVERAGE(H11:H13)</f>
        <v>1554.3909999999998</v>
      </c>
      <c r="K11" s="1">
        <v>5840321973</v>
      </c>
      <c r="L11" s="2">
        <f t="shared" si="0"/>
        <v>5465833452.9329996</v>
      </c>
      <c r="M11" s="1">
        <f>AVERAGE(L11:L13)</f>
        <v>4193771538.8433328</v>
      </c>
      <c r="R11" s="1" t="s">
        <v>23</v>
      </c>
      <c r="S11" s="1">
        <v>7132627608.9018335</v>
      </c>
    </row>
    <row r="12" spans="1:36" x14ac:dyDescent="0.2">
      <c r="A12" s="1" t="s">
        <v>7</v>
      </c>
      <c r="B12" s="1" t="s">
        <v>23</v>
      </c>
      <c r="C12" s="1" t="s">
        <v>8</v>
      </c>
      <c r="D12" s="1" t="s">
        <v>9</v>
      </c>
      <c r="E12" s="1">
        <v>2</v>
      </c>
      <c r="F12" s="1">
        <v>2</v>
      </c>
      <c r="G12" s="1">
        <v>3074163</v>
      </c>
      <c r="H12" s="1">
        <v>1729.9369999999999</v>
      </c>
      <c r="K12" s="1">
        <v>5318109404</v>
      </c>
      <c r="L12" s="2">
        <f t="shared" si="0"/>
        <v>4918010163.7130003</v>
      </c>
      <c r="R12" s="1" t="s">
        <v>25</v>
      </c>
      <c r="S12" s="1">
        <v>580840478.8708334</v>
      </c>
      <c r="T12" s="5">
        <f>AVERAGE(S12:S13)</f>
        <v>468887799.62</v>
      </c>
      <c r="U12" s="1">
        <f>STDEV(S12:S13)</f>
        <v>158324997.3405337</v>
      </c>
    </row>
    <row r="13" spans="1:36" x14ac:dyDescent="0.2">
      <c r="A13" s="1" t="s">
        <v>7</v>
      </c>
      <c r="B13" s="1" t="s">
        <v>23</v>
      </c>
      <c r="C13" s="1" t="s">
        <v>8</v>
      </c>
      <c r="D13" s="1" t="s">
        <v>9</v>
      </c>
      <c r="E13" s="1">
        <v>2</v>
      </c>
      <c r="F13" s="1">
        <v>3</v>
      </c>
      <c r="G13" s="1">
        <v>2841484</v>
      </c>
      <c r="H13" s="1">
        <v>903.50199999999995</v>
      </c>
      <c r="K13" s="1">
        <v>2567287301</v>
      </c>
      <c r="L13" s="2">
        <f t="shared" si="0"/>
        <v>2197470999.8839998</v>
      </c>
      <c r="R13" s="1" t="s">
        <v>25</v>
      </c>
      <c r="S13" s="1">
        <v>356935120.36916667</v>
      </c>
    </row>
    <row r="14" spans="1:36" x14ac:dyDescent="0.2">
      <c r="A14" s="1" t="s">
        <v>7</v>
      </c>
      <c r="B14" s="1" t="s">
        <v>23</v>
      </c>
      <c r="C14" s="1" t="s">
        <v>8</v>
      </c>
      <c r="D14" s="1" t="s">
        <v>11</v>
      </c>
      <c r="E14" s="1">
        <v>1</v>
      </c>
      <c r="F14" s="1">
        <v>1</v>
      </c>
      <c r="G14" s="1">
        <v>2870597</v>
      </c>
      <c r="H14" s="1">
        <v>2330.5749999999998</v>
      </c>
      <c r="I14" s="1">
        <f>AVERAGE(H14:H16)</f>
        <v>2206.5366666666664</v>
      </c>
      <c r="J14" s="1">
        <f>AVERAGE(I14,I17)</f>
        <v>2158.7846666666665</v>
      </c>
      <c r="K14" s="1">
        <v>6690142601</v>
      </c>
      <c r="L14" s="2">
        <f t="shared" si="0"/>
        <v>6316537272.0469999</v>
      </c>
      <c r="M14" s="1">
        <f>AVERAGE(L14:L16)</f>
        <v>5904131601.8873329</v>
      </c>
      <c r="N14" s="1">
        <f>AVERAGE(M14,M17)</f>
        <v>5713483048.1275005</v>
      </c>
      <c r="R14" s="1" t="s">
        <v>17</v>
      </c>
      <c r="S14" s="1">
        <v>280481028.74116665</v>
      </c>
      <c r="T14" s="5">
        <f>AVERAGE(S14:S16)</f>
        <v>386560506.22000003</v>
      </c>
      <c r="U14" s="1">
        <f>STDEV(S14:S16)</f>
        <v>121693445.05282049</v>
      </c>
    </row>
    <row r="15" spans="1:36" x14ac:dyDescent="0.2">
      <c r="A15" s="1" t="s">
        <v>7</v>
      </c>
      <c r="B15" s="1" t="s">
        <v>23</v>
      </c>
      <c r="C15" s="1" t="s">
        <v>8</v>
      </c>
      <c r="D15" s="1" t="s">
        <v>11</v>
      </c>
      <c r="E15" s="1">
        <v>1</v>
      </c>
      <c r="F15" s="1">
        <v>2</v>
      </c>
      <c r="G15" s="1">
        <v>2881828</v>
      </c>
      <c r="H15" s="1">
        <v>2161.7979999999998</v>
      </c>
      <c r="K15" s="1">
        <v>6229930132</v>
      </c>
      <c r="L15" s="2">
        <f t="shared" si="0"/>
        <v>5854863099.6280003</v>
      </c>
      <c r="R15" s="1" t="s">
        <v>17</v>
      </c>
      <c r="S15" s="1">
        <v>359790139.63316667</v>
      </c>
    </row>
    <row r="16" spans="1:36" x14ac:dyDescent="0.2">
      <c r="A16" s="1" t="s">
        <v>7</v>
      </c>
      <c r="B16" s="1" t="s">
        <v>23</v>
      </c>
      <c r="C16" s="1" t="s">
        <v>8</v>
      </c>
      <c r="D16" s="1" t="s">
        <v>11</v>
      </c>
      <c r="E16" s="1">
        <v>1</v>
      </c>
      <c r="F16" s="1">
        <v>3</v>
      </c>
      <c r="G16" s="1">
        <v>2774537</v>
      </c>
      <c r="H16" s="1">
        <v>2127.2370000000001</v>
      </c>
      <c r="K16" s="1">
        <v>5902097650</v>
      </c>
      <c r="L16" s="2">
        <f t="shared" si="0"/>
        <v>5540994433.9869995</v>
      </c>
      <c r="R16" s="1" t="s">
        <v>17</v>
      </c>
      <c r="S16" s="1">
        <v>519410350.2856667</v>
      </c>
    </row>
    <row r="17" spans="1:36" x14ac:dyDescent="0.2">
      <c r="A17" s="1" t="s">
        <v>7</v>
      </c>
      <c r="B17" s="1" t="s">
        <v>23</v>
      </c>
      <c r="C17" s="1" t="s">
        <v>8</v>
      </c>
      <c r="D17" s="1" t="str">
        <f t="shared" ref="D17:D19" si="1">D14</f>
        <v>LP</v>
      </c>
      <c r="E17" s="1">
        <v>2</v>
      </c>
      <c r="F17" s="1">
        <v>1</v>
      </c>
      <c r="G17" s="1">
        <v>2705921</v>
      </c>
      <c r="H17" s="1">
        <v>1938.75</v>
      </c>
      <c r="I17" s="1">
        <f>AVERAGE(H17:H19)</f>
        <v>2111.0326666666665</v>
      </c>
      <c r="K17" s="1">
        <v>5246104805</v>
      </c>
      <c r="L17" s="2">
        <f t="shared" si="0"/>
        <v>4893931892.7709999</v>
      </c>
      <c r="M17" s="1">
        <f>AVERAGE(L17:L19)</f>
        <v>5522834494.3676672</v>
      </c>
      <c r="R17" s="1" t="s">
        <v>18</v>
      </c>
      <c r="S17" s="1">
        <v>301409480.5941667</v>
      </c>
      <c r="T17" s="5">
        <f>AVERAGE(S17:S19)</f>
        <v>183317998.22805557</v>
      </c>
      <c r="U17" s="1">
        <f>STDEV(S17:S19)</f>
        <v>102278990.13377084</v>
      </c>
    </row>
    <row r="18" spans="1:36" x14ac:dyDescent="0.2">
      <c r="A18" s="1" t="s">
        <v>7</v>
      </c>
      <c r="B18" s="1" t="s">
        <v>23</v>
      </c>
      <c r="C18" s="1" t="s">
        <v>8</v>
      </c>
      <c r="D18" s="1" t="str">
        <f t="shared" si="1"/>
        <v>LP</v>
      </c>
      <c r="E18" s="1">
        <v>2</v>
      </c>
      <c r="F18" s="1">
        <v>2</v>
      </c>
      <c r="G18" s="1">
        <v>2987987</v>
      </c>
      <c r="H18" s="1">
        <v>2170.8449999999998</v>
      </c>
      <c r="K18" s="1">
        <v>6486457415</v>
      </c>
      <c r="L18" s="2">
        <f t="shared" si="0"/>
        <v>6097573894.9370003</v>
      </c>
      <c r="R18" s="1" t="s">
        <v>18</v>
      </c>
      <c r="S18" s="1">
        <v>122933165.10833327</v>
      </c>
    </row>
    <row r="19" spans="1:36" x14ac:dyDescent="0.2">
      <c r="A19" s="1" t="s">
        <v>7</v>
      </c>
      <c r="B19" s="1" t="s">
        <v>23</v>
      </c>
      <c r="C19" s="1" t="s">
        <v>8</v>
      </c>
      <c r="D19" s="1" t="str">
        <f t="shared" si="1"/>
        <v>LP</v>
      </c>
      <c r="E19" s="1">
        <v>2</v>
      </c>
      <c r="F19" s="1">
        <v>3</v>
      </c>
      <c r="G19" s="1">
        <v>2664145</v>
      </c>
      <c r="H19" s="1">
        <v>2223.5030000000002</v>
      </c>
      <c r="K19" s="1">
        <v>5923733503</v>
      </c>
      <c r="L19" s="2">
        <f t="shared" si="0"/>
        <v>5576997695.3950005</v>
      </c>
      <c r="R19" s="1" t="s">
        <v>18</v>
      </c>
      <c r="S19" s="1">
        <v>125611348.98166668</v>
      </c>
    </row>
    <row r="20" spans="1:36" x14ac:dyDescent="0.2">
      <c r="A20" s="1" t="s">
        <v>7</v>
      </c>
      <c r="B20" s="1" t="s">
        <v>23</v>
      </c>
      <c r="C20" s="1" t="s">
        <v>8</v>
      </c>
      <c r="D20" s="1" t="s">
        <v>12</v>
      </c>
      <c r="E20" s="1">
        <v>1</v>
      </c>
      <c r="F20" s="1">
        <v>1</v>
      </c>
      <c r="G20" s="1">
        <v>2875580</v>
      </c>
      <c r="H20" s="1">
        <v>2653.4279999999999</v>
      </c>
      <c r="I20" s="1">
        <f>AVERAGE(H20:H22)</f>
        <v>2551.5163333333335</v>
      </c>
      <c r="J20" s="1">
        <f>AVERAGE(I20,I23)</f>
        <v>2543.6606666666667</v>
      </c>
      <c r="K20" s="1">
        <v>7630144277</v>
      </c>
      <c r="L20" s="2">
        <f t="shared" si="0"/>
        <v>7255890415.5799999</v>
      </c>
      <c r="M20" s="1">
        <f>AVERAGE(L20:L22)</f>
        <v>7186184837.2540007</v>
      </c>
      <c r="N20" s="1">
        <f>AVERAGE(M20,M23)</f>
        <v>7132627608.9018335</v>
      </c>
    </row>
    <row r="21" spans="1:36" x14ac:dyDescent="0.2">
      <c r="A21" s="1" t="s">
        <v>7</v>
      </c>
      <c r="B21" s="1" t="s">
        <v>23</v>
      </c>
      <c r="C21" s="1" t="s">
        <v>8</v>
      </c>
      <c r="D21" s="1" t="s">
        <v>12</v>
      </c>
      <c r="E21" s="1">
        <v>1</v>
      </c>
      <c r="F21" s="1">
        <v>2</v>
      </c>
      <c r="G21" s="1">
        <v>3035285</v>
      </c>
      <c r="H21" s="1">
        <v>2522.982</v>
      </c>
      <c r="K21" s="1">
        <v>7657968311</v>
      </c>
      <c r="L21" s="2">
        <f t="shared" si="0"/>
        <v>7262929003.5349998</v>
      </c>
    </row>
    <row r="22" spans="1:36" x14ac:dyDescent="0.2">
      <c r="A22" s="1" t="s">
        <v>7</v>
      </c>
      <c r="B22" s="1" t="s">
        <v>23</v>
      </c>
      <c r="C22" s="1" t="s">
        <v>8</v>
      </c>
      <c r="D22" s="1" t="s">
        <v>12</v>
      </c>
      <c r="E22" s="1">
        <v>1</v>
      </c>
      <c r="F22" s="1">
        <v>3</v>
      </c>
      <c r="G22" s="1">
        <v>2998197</v>
      </c>
      <c r="H22" s="1">
        <v>2478.1390000000001</v>
      </c>
      <c r="K22" s="1">
        <v>7429947434</v>
      </c>
      <c r="L22" s="2">
        <f t="shared" si="0"/>
        <v>7039735092.6470003</v>
      </c>
    </row>
    <row r="23" spans="1:36" x14ac:dyDescent="0.2">
      <c r="A23" s="1" t="s">
        <v>7</v>
      </c>
      <c r="B23" s="1" t="s">
        <v>23</v>
      </c>
      <c r="C23" s="1" t="s">
        <v>8</v>
      </c>
      <c r="D23" s="1" t="s">
        <v>12</v>
      </c>
      <c r="E23" s="1">
        <v>2</v>
      </c>
      <c r="F23" s="1">
        <v>1</v>
      </c>
      <c r="G23" s="1">
        <v>3087946</v>
      </c>
      <c r="H23" s="1">
        <v>2503.442</v>
      </c>
      <c r="I23" s="1">
        <f>AVERAGE(H23:H25)</f>
        <v>2535.8049999999998</v>
      </c>
      <c r="K23" s="1">
        <v>7730492692</v>
      </c>
      <c r="L23" s="2">
        <f t="shared" si="0"/>
        <v>7328599608.0459995</v>
      </c>
      <c r="M23" s="1">
        <f>AVERAGE(L23:L25)</f>
        <v>7079070380.5496664</v>
      </c>
      <c r="AJ23" s="9"/>
    </row>
    <row r="24" spans="1:36" x14ac:dyDescent="0.2">
      <c r="A24" s="1" t="s">
        <v>7</v>
      </c>
      <c r="B24" s="1" t="s">
        <v>23</v>
      </c>
      <c r="C24" s="1" t="s">
        <v>8</v>
      </c>
      <c r="D24" s="1" t="s">
        <v>12</v>
      </c>
      <c r="E24" s="1">
        <v>2</v>
      </c>
      <c r="F24" s="1">
        <v>2</v>
      </c>
      <c r="G24" s="1">
        <v>2775253</v>
      </c>
      <c r="H24" s="1">
        <v>2583.683</v>
      </c>
      <c r="K24" s="1">
        <v>7170373240</v>
      </c>
      <c r="L24" s="2">
        <f t="shared" si="0"/>
        <v>6809176837.3029995</v>
      </c>
    </row>
    <row r="25" spans="1:36" x14ac:dyDescent="0.2">
      <c r="A25" s="1" t="s">
        <v>7</v>
      </c>
      <c r="B25" s="1" t="s">
        <v>23</v>
      </c>
      <c r="C25" s="1" t="s">
        <v>8</v>
      </c>
      <c r="D25" s="1" t="s">
        <v>12</v>
      </c>
      <c r="E25" s="1">
        <v>2</v>
      </c>
      <c r="F25" s="1">
        <v>3</v>
      </c>
      <c r="G25" s="1">
        <v>2970300</v>
      </c>
      <c r="H25" s="1">
        <v>2520.29</v>
      </c>
      <c r="K25" s="1">
        <v>7486016271</v>
      </c>
      <c r="L25" s="2">
        <f t="shared" si="0"/>
        <v>7099434696.3000002</v>
      </c>
    </row>
    <row r="26" spans="1:36" x14ac:dyDescent="0.2">
      <c r="A26" s="1" t="s">
        <v>7</v>
      </c>
      <c r="B26" s="1" t="s">
        <v>25</v>
      </c>
      <c r="C26" s="1" t="s">
        <v>10</v>
      </c>
      <c r="D26" s="1" t="s">
        <v>12</v>
      </c>
      <c r="E26" s="1">
        <v>1</v>
      </c>
      <c r="F26" s="1">
        <v>1</v>
      </c>
      <c r="G26" s="1">
        <v>2741208</v>
      </c>
      <c r="H26" s="1">
        <v>600.64700000000005</v>
      </c>
      <c r="I26" s="1">
        <f>AVERAGE(H26:H28)</f>
        <v>584.52466666666669</v>
      </c>
      <c r="J26" s="1">
        <f>AVERAGE(I26,I29)</f>
        <v>606.87116666666657</v>
      </c>
      <c r="K26" s="1">
        <v>1646497437</v>
      </c>
      <c r="L26" s="2">
        <f t="shared" ref="L26:L37" si="2">K26-(G26*J$74)</f>
        <v>534951299.03999996</v>
      </c>
      <c r="M26" s="1">
        <f>AVERAGE(L26:L28)</f>
        <v>506726168.40000004</v>
      </c>
      <c r="N26" s="1">
        <f>AVERAGE(M26,M29)</f>
        <v>580840478.8708334</v>
      </c>
    </row>
    <row r="27" spans="1:36" x14ac:dyDescent="0.2">
      <c r="A27" s="1" t="s">
        <v>7</v>
      </c>
      <c r="B27" s="1" t="s">
        <v>25</v>
      </c>
      <c r="C27" s="1" t="s">
        <v>10</v>
      </c>
      <c r="D27" s="1" t="s">
        <v>12</v>
      </c>
      <c r="E27" s="1">
        <v>1</v>
      </c>
      <c r="F27" s="1">
        <v>2</v>
      </c>
      <c r="G27" s="1">
        <v>2717852</v>
      </c>
      <c r="H27" s="1">
        <v>586.60299999999995</v>
      </c>
      <c r="K27" s="1">
        <v>1594299760</v>
      </c>
      <c r="L27" s="2">
        <f t="shared" si="2"/>
        <v>492224363.25999999</v>
      </c>
    </row>
    <row r="28" spans="1:36" x14ac:dyDescent="0.2">
      <c r="A28" s="1" t="s">
        <v>7</v>
      </c>
      <c r="B28" s="1" t="s">
        <v>25</v>
      </c>
      <c r="C28" s="1" t="s">
        <v>10</v>
      </c>
      <c r="D28" s="1" t="s">
        <v>12</v>
      </c>
      <c r="E28" s="1">
        <v>1</v>
      </c>
      <c r="F28" s="1">
        <v>3</v>
      </c>
      <c r="G28" s="1">
        <v>3065380</v>
      </c>
      <c r="H28" s="1">
        <v>566.32399999999996</v>
      </c>
      <c r="K28" s="1">
        <v>1735999106</v>
      </c>
      <c r="L28" s="2">
        <f t="shared" si="2"/>
        <v>493002842.9000001</v>
      </c>
    </row>
    <row r="29" spans="1:36" x14ac:dyDescent="0.2">
      <c r="A29" s="1" t="s">
        <v>7</v>
      </c>
      <c r="B29" s="1" t="s">
        <v>25</v>
      </c>
      <c r="C29" s="1" t="s">
        <v>10</v>
      </c>
      <c r="D29" s="1" t="s">
        <v>12</v>
      </c>
      <c r="E29" s="1">
        <v>2</v>
      </c>
      <c r="F29" s="1">
        <v>1</v>
      </c>
      <c r="G29" s="1">
        <v>2957444</v>
      </c>
      <c r="H29" s="1">
        <v>646.47699999999998</v>
      </c>
      <c r="I29" s="1">
        <f>AVERAGE(H29:H31)</f>
        <v>629.21766666666656</v>
      </c>
      <c r="K29" s="1">
        <v>1911919332</v>
      </c>
      <c r="L29" s="2">
        <f t="shared" si="2"/>
        <v>712690577.22000003</v>
      </c>
      <c r="M29" s="1">
        <f>AVERAGE(L29:L31)</f>
        <v>654954789.3416667</v>
      </c>
    </row>
    <row r="30" spans="1:36" x14ac:dyDescent="0.2">
      <c r="A30" s="1" t="s">
        <v>7</v>
      </c>
      <c r="B30" s="1" t="s">
        <v>25</v>
      </c>
      <c r="C30" s="1" t="s">
        <v>10</v>
      </c>
      <c r="D30" s="1" t="s">
        <v>12</v>
      </c>
      <c r="E30" s="1">
        <v>2</v>
      </c>
      <c r="F30" s="1">
        <v>2</v>
      </c>
      <c r="G30" s="1">
        <v>2983377</v>
      </c>
      <c r="H30" s="1">
        <v>646.5</v>
      </c>
      <c r="K30" s="1">
        <v>1928753183</v>
      </c>
      <c r="L30" s="2">
        <f t="shared" si="2"/>
        <v>719008726.38499999</v>
      </c>
    </row>
    <row r="31" spans="1:36" x14ac:dyDescent="0.2">
      <c r="A31" s="1" t="s">
        <v>7</v>
      </c>
      <c r="B31" s="1" t="s">
        <v>25</v>
      </c>
      <c r="C31" s="1" t="s">
        <v>10</v>
      </c>
      <c r="D31" s="1" t="s">
        <v>12</v>
      </c>
      <c r="E31" s="1">
        <v>2</v>
      </c>
      <c r="F31" s="1">
        <v>3</v>
      </c>
      <c r="G31" s="1">
        <v>2818284</v>
      </c>
      <c r="H31" s="1">
        <v>594.67600000000004</v>
      </c>
      <c r="K31" s="1">
        <v>1675965135</v>
      </c>
      <c r="L31" s="2">
        <f t="shared" si="2"/>
        <v>533165064.42000008</v>
      </c>
    </row>
    <row r="32" spans="1:36" x14ac:dyDescent="0.2">
      <c r="A32" s="1" t="s">
        <v>7</v>
      </c>
      <c r="B32" s="1" t="s">
        <v>25</v>
      </c>
      <c r="C32" s="1" t="s">
        <v>10</v>
      </c>
      <c r="D32" s="1" t="s">
        <v>11</v>
      </c>
      <c r="E32" s="1">
        <v>1</v>
      </c>
      <c r="F32" s="1">
        <v>1</v>
      </c>
      <c r="G32" s="1">
        <v>2611130</v>
      </c>
      <c r="H32" s="1">
        <v>560.21400000000006</v>
      </c>
      <c r="I32" s="1">
        <f>AVERAGE(H32:H34)</f>
        <v>543.93600000000004</v>
      </c>
      <c r="J32" s="1">
        <f>AVERAGE(I32,I35)</f>
        <v>540.92566666666676</v>
      </c>
      <c r="K32" s="1">
        <v>1462791147</v>
      </c>
      <c r="L32" s="2">
        <f t="shared" si="2"/>
        <v>403990987.64999998</v>
      </c>
      <c r="M32" s="1">
        <f>AVERAGE(L32:L34)</f>
        <v>373310176.88833332</v>
      </c>
      <c r="N32" s="1">
        <f>AVERAGE(M32,M35)</f>
        <v>356935120.36916667</v>
      </c>
    </row>
    <row r="33" spans="1:21" x14ac:dyDescent="0.2">
      <c r="A33" s="1" t="s">
        <v>7</v>
      </c>
      <c r="B33" s="1" t="s">
        <v>25</v>
      </c>
      <c r="C33" s="1" t="s">
        <v>10</v>
      </c>
      <c r="D33" s="1" t="s">
        <v>11</v>
      </c>
      <c r="E33" s="1">
        <v>1</v>
      </c>
      <c r="F33" s="1">
        <v>2</v>
      </c>
      <c r="G33" s="1">
        <v>2578835</v>
      </c>
      <c r="H33" s="1">
        <v>568.32399999999996</v>
      </c>
      <c r="K33" s="1">
        <v>1465614092</v>
      </c>
      <c r="L33" s="2">
        <f t="shared" si="2"/>
        <v>419909393.67499995</v>
      </c>
    </row>
    <row r="34" spans="1:21" x14ac:dyDescent="0.2">
      <c r="A34" s="1" t="s">
        <v>7</v>
      </c>
      <c r="B34" s="1" t="s">
        <v>25</v>
      </c>
      <c r="C34" s="1" t="s">
        <v>10</v>
      </c>
      <c r="D34" s="1" t="s">
        <v>11</v>
      </c>
      <c r="E34" s="1">
        <v>1</v>
      </c>
      <c r="F34" s="1">
        <v>3</v>
      </c>
      <c r="G34" s="1">
        <v>3027668</v>
      </c>
      <c r="H34" s="1">
        <v>503.27</v>
      </c>
      <c r="K34" s="1">
        <v>1523734385</v>
      </c>
      <c r="L34" s="2">
        <f t="shared" si="2"/>
        <v>296030149.33999991</v>
      </c>
    </row>
    <row r="35" spans="1:21" x14ac:dyDescent="0.2">
      <c r="A35" s="1" t="s">
        <v>7</v>
      </c>
      <c r="B35" s="1" t="s">
        <v>25</v>
      </c>
      <c r="C35" s="1" t="s">
        <v>10</v>
      </c>
      <c r="D35" s="1" t="s">
        <v>11</v>
      </c>
      <c r="E35" s="1">
        <v>2</v>
      </c>
      <c r="F35" s="1">
        <v>1</v>
      </c>
      <c r="G35" s="1">
        <v>2652859</v>
      </c>
      <c r="H35" s="1">
        <v>583.9</v>
      </c>
      <c r="I35" s="1">
        <f>AVERAGE(H35:H37)</f>
        <v>537.91533333333336</v>
      </c>
      <c r="K35" s="1">
        <v>1549005547</v>
      </c>
      <c r="L35" s="2">
        <f t="shared" si="2"/>
        <v>473284486.79500008</v>
      </c>
      <c r="M35" s="1">
        <f>AVERAGE(L35:L37)</f>
        <v>340560063.85000002</v>
      </c>
    </row>
    <row r="36" spans="1:21" x14ac:dyDescent="0.2">
      <c r="A36" s="1" t="s">
        <v>7</v>
      </c>
      <c r="B36" s="1" t="s">
        <v>25</v>
      </c>
      <c r="C36" s="1" t="s">
        <v>10</v>
      </c>
      <c r="D36" s="1" t="s">
        <v>11</v>
      </c>
      <c r="E36" s="1">
        <v>2</v>
      </c>
      <c r="F36" s="1">
        <v>2</v>
      </c>
      <c r="G36" s="1">
        <v>2897227</v>
      </c>
      <c r="H36" s="1">
        <v>511.733</v>
      </c>
      <c r="K36" s="1">
        <v>1482607677</v>
      </c>
      <c r="L36" s="2">
        <f t="shared" si="2"/>
        <v>307796614.63499999</v>
      </c>
    </row>
    <row r="37" spans="1:21" x14ac:dyDescent="0.2">
      <c r="A37" s="1" t="s">
        <v>7</v>
      </c>
      <c r="B37" s="1" t="s">
        <v>25</v>
      </c>
      <c r="C37" s="1" t="s">
        <v>10</v>
      </c>
      <c r="D37" s="1" t="s">
        <v>11</v>
      </c>
      <c r="E37" s="1">
        <v>2</v>
      </c>
      <c r="F37" s="1">
        <v>3</v>
      </c>
      <c r="G37" s="1">
        <v>2136424</v>
      </c>
      <c r="H37" s="1">
        <v>518.11300000000006</v>
      </c>
      <c r="K37" s="1">
        <v>1106908340</v>
      </c>
      <c r="L37" s="2">
        <f t="shared" si="2"/>
        <v>240599090.12</v>
      </c>
    </row>
    <row r="38" spans="1:21" x14ac:dyDescent="0.2">
      <c r="A38" s="1" t="s">
        <v>7</v>
      </c>
      <c r="B38" s="1" t="s">
        <v>13</v>
      </c>
      <c r="C38" s="1" t="s">
        <v>8</v>
      </c>
      <c r="D38" s="1" t="s">
        <v>9</v>
      </c>
      <c r="E38" s="1">
        <v>1</v>
      </c>
      <c r="F38" s="1">
        <v>1</v>
      </c>
      <c r="G38" s="1">
        <v>1775503</v>
      </c>
      <c r="H38" s="1">
        <v>296.392</v>
      </c>
      <c r="I38" s="1">
        <f>AVERAGE(H38:H40)</f>
        <v>285.26233333333334</v>
      </c>
      <c r="J38" s="1">
        <f>AVERAGE(I38,I41)</f>
        <v>294.12616666666668</v>
      </c>
      <c r="K38" s="1">
        <v>526244692</v>
      </c>
      <c r="L38" s="2">
        <f t="shared" ref="L38:L51" si="3">K38-(G38*J$80)</f>
        <v>295164752.05299997</v>
      </c>
      <c r="M38" s="1">
        <f>AVERAGE(L38:L40)</f>
        <v>271242400.86666662</v>
      </c>
      <c r="N38" s="1">
        <f>AVERAGE(M38,M41)</f>
        <v>280481028.74116665</v>
      </c>
    </row>
    <row r="39" spans="1:21" x14ac:dyDescent="0.2">
      <c r="A39" s="1" t="s">
        <v>7</v>
      </c>
      <c r="B39" s="1" t="s">
        <v>13</v>
      </c>
      <c r="C39" s="1" t="s">
        <v>8</v>
      </c>
      <c r="D39" s="1" t="s">
        <v>9</v>
      </c>
      <c r="E39" s="1">
        <v>1</v>
      </c>
      <c r="F39" s="1">
        <v>2</v>
      </c>
      <c r="G39" s="1">
        <v>1573810</v>
      </c>
      <c r="H39" s="1">
        <v>291.173</v>
      </c>
      <c r="K39" s="1">
        <v>458251692</v>
      </c>
      <c r="L39" s="2">
        <f t="shared" si="3"/>
        <v>253421894.31</v>
      </c>
      <c r="T39" s="3"/>
      <c r="U39" s="3"/>
    </row>
    <row r="40" spans="1:21" x14ac:dyDescent="0.2">
      <c r="A40" s="1" t="s">
        <v>7</v>
      </c>
      <c r="B40" s="1" t="s">
        <v>13</v>
      </c>
      <c r="C40" s="1" t="s">
        <v>8</v>
      </c>
      <c r="D40" s="1" t="s">
        <v>9</v>
      </c>
      <c r="E40" s="1">
        <v>1</v>
      </c>
      <c r="F40" s="1">
        <v>3</v>
      </c>
      <c r="G40" s="1">
        <v>1920287</v>
      </c>
      <c r="H40" s="1">
        <v>268.22199999999998</v>
      </c>
      <c r="K40" s="1">
        <v>515063989</v>
      </c>
      <c r="L40" s="2">
        <f t="shared" si="3"/>
        <v>265140556.23699999</v>
      </c>
      <c r="T40" s="3"/>
      <c r="U40" s="3"/>
    </row>
    <row r="41" spans="1:21" x14ac:dyDescent="0.2">
      <c r="A41" s="1" t="s">
        <v>7</v>
      </c>
      <c r="B41" s="1" t="s">
        <v>13</v>
      </c>
      <c r="C41" s="1" t="s">
        <v>8</v>
      </c>
      <c r="D41" s="1" t="s">
        <v>9</v>
      </c>
      <c r="E41" s="1">
        <v>2</v>
      </c>
      <c r="F41" s="1">
        <v>1</v>
      </c>
      <c r="G41" s="1">
        <v>1965245</v>
      </c>
      <c r="H41" s="1">
        <v>284.245</v>
      </c>
      <c r="I41" s="1">
        <f>AVERAGE(H41:H43)</f>
        <v>302.98999999999995</v>
      </c>
      <c r="K41" s="1">
        <v>558610107</v>
      </c>
      <c r="L41" s="2">
        <f t="shared" si="3"/>
        <v>302835435.495</v>
      </c>
      <c r="M41" s="1">
        <f>AVERAGE(L41:L43)</f>
        <v>289719656.61566669</v>
      </c>
      <c r="T41" s="3"/>
      <c r="U41" s="3"/>
    </row>
    <row r="42" spans="1:21" x14ac:dyDescent="0.2">
      <c r="A42" s="1" t="s">
        <v>7</v>
      </c>
      <c r="B42" s="1" t="s">
        <v>13</v>
      </c>
      <c r="C42" s="1" t="s">
        <v>8</v>
      </c>
      <c r="D42" s="1" t="s">
        <v>9</v>
      </c>
      <c r="E42" s="1">
        <v>2</v>
      </c>
      <c r="F42" s="1">
        <v>2</v>
      </c>
      <c r="G42" s="1">
        <v>1640083</v>
      </c>
      <c r="H42" s="1">
        <v>327.74799999999999</v>
      </c>
      <c r="K42" s="1">
        <v>537533238</v>
      </c>
      <c r="L42" s="2">
        <f t="shared" si="3"/>
        <v>324078075.63300002</v>
      </c>
      <c r="T42" s="3"/>
      <c r="U42" s="3"/>
    </row>
    <row r="43" spans="1:21" x14ac:dyDescent="0.2">
      <c r="A43" s="1" t="s">
        <v>7</v>
      </c>
      <c r="B43" s="1" t="s">
        <v>13</v>
      </c>
      <c r="C43" s="1" t="s">
        <v>8</v>
      </c>
      <c r="D43" s="1" t="s">
        <v>9</v>
      </c>
      <c r="E43" s="1">
        <v>2</v>
      </c>
      <c r="F43" s="1">
        <v>3</v>
      </c>
      <c r="G43" s="1">
        <v>1452069</v>
      </c>
      <c r="H43" s="1">
        <v>296.97699999999998</v>
      </c>
      <c r="K43" s="1">
        <v>431230787</v>
      </c>
      <c r="L43" s="2">
        <f t="shared" si="3"/>
        <v>242245458.71900001</v>
      </c>
      <c r="T43" s="3"/>
      <c r="U43" s="3"/>
    </row>
    <row r="44" spans="1:21" x14ac:dyDescent="0.2">
      <c r="A44" s="1" t="s">
        <v>7</v>
      </c>
      <c r="B44" s="1" t="s">
        <v>13</v>
      </c>
      <c r="C44" s="1" t="s">
        <v>8</v>
      </c>
      <c r="D44" s="1" t="s">
        <v>12</v>
      </c>
      <c r="E44" s="1">
        <v>1</v>
      </c>
      <c r="F44" s="1">
        <v>1</v>
      </c>
      <c r="G44" s="1">
        <v>1729899</v>
      </c>
      <c r="H44" s="1">
        <v>308.50099999999998</v>
      </c>
      <c r="I44" s="1">
        <f>AVERAGE(H44:H46)</f>
        <v>311.36733333333331</v>
      </c>
      <c r="J44" s="1">
        <f>AVERAGE(I44,I47)</f>
        <v>330.87016666666665</v>
      </c>
      <c r="K44" s="1">
        <v>533675370</v>
      </c>
      <c r="L44" s="2">
        <f t="shared" si="3"/>
        <v>308530745.04900002</v>
      </c>
      <c r="M44" s="1">
        <f>AVERAGE(L44:L46)</f>
        <v>375509507.31166667</v>
      </c>
      <c r="N44" s="1">
        <f>AVERAGE(M44,M47)</f>
        <v>359790139.63316667</v>
      </c>
      <c r="T44" s="3"/>
      <c r="U44" s="3"/>
    </row>
    <row r="45" spans="1:21" x14ac:dyDescent="0.2">
      <c r="A45" s="1" t="s">
        <v>7</v>
      </c>
      <c r="B45" s="1" t="s">
        <v>13</v>
      </c>
      <c r="C45" s="1" t="s">
        <v>8</v>
      </c>
      <c r="D45" s="1" t="s">
        <v>12</v>
      </c>
      <c r="E45" s="1">
        <v>1</v>
      </c>
      <c r="F45" s="1">
        <v>2</v>
      </c>
      <c r="G45" s="1">
        <v>2180544</v>
      </c>
      <c r="H45" s="1">
        <v>301.78899999999999</v>
      </c>
      <c r="K45" s="1">
        <v>658064675</v>
      </c>
      <c r="L45" s="2">
        <f t="shared" si="3"/>
        <v>374269053.94400001</v>
      </c>
    </row>
    <row r="46" spans="1:21" x14ac:dyDescent="0.2">
      <c r="A46" s="1" t="s">
        <v>7</v>
      </c>
      <c r="B46" s="1" t="s">
        <v>13</v>
      </c>
      <c r="C46" s="1" t="s">
        <v>8</v>
      </c>
      <c r="D46" s="1" t="s">
        <v>12</v>
      </c>
      <c r="E46" s="1">
        <v>1</v>
      </c>
      <c r="F46" s="1">
        <v>3</v>
      </c>
      <c r="G46" s="1">
        <v>2291242</v>
      </c>
      <c r="H46" s="1">
        <v>323.81200000000001</v>
      </c>
      <c r="K46" s="1">
        <v>741931578</v>
      </c>
      <c r="L46" s="2">
        <f t="shared" si="3"/>
        <v>443728722.94199997</v>
      </c>
    </row>
    <row r="47" spans="1:21" x14ac:dyDescent="0.2">
      <c r="A47" s="1" t="s">
        <v>7</v>
      </c>
      <c r="B47" s="1" t="s">
        <v>13</v>
      </c>
      <c r="C47" s="1" t="s">
        <v>8</v>
      </c>
      <c r="D47" s="1" t="s">
        <v>12</v>
      </c>
      <c r="E47" s="1">
        <v>2</v>
      </c>
      <c r="F47" s="1">
        <v>1</v>
      </c>
      <c r="G47" s="1">
        <v>2006546</v>
      </c>
      <c r="H47" s="1">
        <v>328.697</v>
      </c>
      <c r="I47" s="1">
        <f>AVERAGE(H47:H49)</f>
        <v>350.37299999999999</v>
      </c>
      <c r="K47" s="1">
        <v>659545416</v>
      </c>
      <c r="L47" s="2">
        <f t="shared" si="3"/>
        <v>398395460.64600003</v>
      </c>
      <c r="M47" s="1">
        <f>AVERAGE(L47:L49)</f>
        <v>344070771.95466667</v>
      </c>
    </row>
    <row r="48" spans="1:21" x14ac:dyDescent="0.2">
      <c r="A48" s="1" t="s">
        <v>7</v>
      </c>
      <c r="B48" s="1" t="s">
        <v>13</v>
      </c>
      <c r="C48" s="1" t="s">
        <v>8</v>
      </c>
      <c r="D48" s="1" t="s">
        <v>12</v>
      </c>
      <c r="E48" s="1">
        <v>2</v>
      </c>
      <c r="F48" s="1">
        <v>2</v>
      </c>
      <c r="G48" s="1">
        <v>1013802</v>
      </c>
      <c r="H48" s="1">
        <v>409.26499999999999</v>
      </c>
      <c r="K48" s="1">
        <v>414914139</v>
      </c>
      <c r="L48" s="2">
        <f t="shared" si="3"/>
        <v>282968822.50199997</v>
      </c>
    </row>
    <row r="49" spans="1:14" x14ac:dyDescent="0.2">
      <c r="A49" s="1" t="s">
        <v>7</v>
      </c>
      <c r="B49" s="1" t="s">
        <v>13</v>
      </c>
      <c r="C49" s="1" t="s">
        <v>8</v>
      </c>
      <c r="D49" s="1" t="s">
        <v>12</v>
      </c>
      <c r="E49" s="1">
        <v>2</v>
      </c>
      <c r="F49" s="1">
        <v>3</v>
      </c>
      <c r="G49" s="1">
        <v>1917116</v>
      </c>
      <c r="H49" s="1">
        <v>313.15699999999998</v>
      </c>
      <c r="K49" s="1">
        <v>600358763</v>
      </c>
      <c r="L49" s="2">
        <f t="shared" si="3"/>
        <v>350848032.71599996</v>
      </c>
    </row>
    <row r="50" spans="1:14" x14ac:dyDescent="0.2">
      <c r="A50" s="1" t="s">
        <v>7</v>
      </c>
      <c r="B50" s="1" t="s">
        <v>13</v>
      </c>
      <c r="C50" s="1" t="s">
        <v>8</v>
      </c>
      <c r="D50" s="1" t="s">
        <v>11</v>
      </c>
      <c r="E50" s="1">
        <v>1</v>
      </c>
      <c r="F50" s="1">
        <v>1</v>
      </c>
      <c r="G50" s="1">
        <v>1604474</v>
      </c>
      <c r="H50" s="1">
        <v>422.86799999999999</v>
      </c>
      <c r="I50" s="1">
        <f>AVERAGE(H50:H52)</f>
        <v>403.99966666666666</v>
      </c>
      <c r="J50" s="1">
        <f>AVERAGE(I50,I53)</f>
        <v>414.77283333333332</v>
      </c>
      <c r="K50" s="1">
        <v>678481394</v>
      </c>
      <c r="L50" s="2">
        <f t="shared" si="3"/>
        <v>469660707.37400001</v>
      </c>
      <c r="M50" s="1">
        <f>AVERAGE(L50:L52)</f>
        <v>537246669.60966671</v>
      </c>
      <c r="N50" s="1">
        <f>AVERAGE(M50,M53)</f>
        <v>519410350.2856667</v>
      </c>
    </row>
    <row r="51" spans="1:14" x14ac:dyDescent="0.2">
      <c r="A51" s="1" t="s">
        <v>7</v>
      </c>
      <c r="B51" s="1" t="s">
        <v>13</v>
      </c>
      <c r="C51" s="1" t="s">
        <v>8</v>
      </c>
      <c r="D51" s="1" t="s">
        <v>11</v>
      </c>
      <c r="E51" s="1">
        <v>1</v>
      </c>
      <c r="F51" s="1">
        <v>2</v>
      </c>
      <c r="G51" s="1">
        <v>2279731</v>
      </c>
      <c r="H51" s="1">
        <v>370.24200000000002</v>
      </c>
      <c r="K51" s="1">
        <v>844051361</v>
      </c>
      <c r="L51" s="2">
        <f t="shared" si="3"/>
        <v>547346651.08099997</v>
      </c>
    </row>
    <row r="52" spans="1:14" x14ac:dyDescent="0.2">
      <c r="A52" s="1" t="s">
        <v>7</v>
      </c>
      <c r="B52" s="1" t="s">
        <v>13</v>
      </c>
      <c r="C52" s="1" t="s">
        <v>8</v>
      </c>
      <c r="D52" s="1" t="s">
        <v>11</v>
      </c>
      <c r="E52" s="1">
        <v>1</v>
      </c>
      <c r="F52" s="1">
        <v>3</v>
      </c>
      <c r="G52" s="1">
        <v>1918297</v>
      </c>
      <c r="H52" s="1">
        <v>418.88900000000001</v>
      </c>
      <c r="K52" s="1">
        <v>803553337</v>
      </c>
      <c r="L52" s="2">
        <f>K52-(G50*J$80)</f>
        <v>594732650.37400007</v>
      </c>
    </row>
    <row r="53" spans="1:14" x14ac:dyDescent="0.2">
      <c r="A53" s="1" t="s">
        <v>7</v>
      </c>
      <c r="B53" s="1" t="s">
        <v>13</v>
      </c>
      <c r="C53" s="1" t="s">
        <v>8</v>
      </c>
      <c r="D53" s="1" t="s">
        <v>11</v>
      </c>
      <c r="E53" s="1">
        <v>2</v>
      </c>
      <c r="F53" s="1">
        <v>1</v>
      </c>
      <c r="G53" s="1">
        <v>2063107</v>
      </c>
      <c r="H53" s="1">
        <v>458.024</v>
      </c>
      <c r="I53" s="1">
        <f>AVERAGE(H53:H55)</f>
        <v>425.54599999999999</v>
      </c>
      <c r="K53" s="1">
        <v>944952245</v>
      </c>
      <c r="L53" s="2">
        <f>K53-(G51*J$80)</f>
        <v>648247535.08099997</v>
      </c>
      <c r="M53" s="1">
        <f>AVERAGE(L53:L55)</f>
        <v>501574030.96166664</v>
      </c>
    </row>
    <row r="54" spans="1:14" x14ac:dyDescent="0.2">
      <c r="A54" s="1" t="s">
        <v>7</v>
      </c>
      <c r="B54" s="1" t="s">
        <v>13</v>
      </c>
      <c r="C54" s="1" t="s">
        <v>8</v>
      </c>
      <c r="D54" s="1" t="s">
        <v>11</v>
      </c>
      <c r="E54" s="1">
        <v>2</v>
      </c>
      <c r="F54" s="1">
        <v>2</v>
      </c>
      <c r="G54" s="1">
        <v>1640215</v>
      </c>
      <c r="H54" s="1">
        <v>402.91699999999997</v>
      </c>
      <c r="K54" s="1">
        <v>660870138</v>
      </c>
      <c r="L54" s="2">
        <f>K54-(G52*J$80)</f>
        <v>411205701.74699998</v>
      </c>
    </row>
    <row r="55" spans="1:14" x14ac:dyDescent="0.2">
      <c r="A55" s="1" t="s">
        <v>7</v>
      </c>
      <c r="B55" s="1" t="s">
        <v>13</v>
      </c>
      <c r="C55" s="1" t="s">
        <v>8</v>
      </c>
      <c r="D55" s="1" t="s">
        <v>11</v>
      </c>
      <c r="E55" s="1">
        <v>2</v>
      </c>
      <c r="F55" s="1">
        <v>3</v>
      </c>
      <c r="G55" s="1">
        <v>1717069</v>
      </c>
      <c r="H55" s="1">
        <v>415.697</v>
      </c>
      <c r="K55" s="1">
        <v>713780169</v>
      </c>
      <c r="L55" s="2">
        <f>K55-(G53*J$80)</f>
        <v>445268856.05699998</v>
      </c>
    </row>
    <row r="56" spans="1:14" x14ac:dyDescent="0.2">
      <c r="A56" s="1" t="s">
        <v>7</v>
      </c>
      <c r="B56" s="1" t="s">
        <v>13</v>
      </c>
      <c r="C56" s="1" t="s">
        <v>10</v>
      </c>
      <c r="D56" s="1" t="s">
        <v>9</v>
      </c>
      <c r="E56" s="1">
        <v>1</v>
      </c>
      <c r="F56" s="1">
        <v>1</v>
      </c>
      <c r="G56" s="1">
        <v>2718486</v>
      </c>
      <c r="H56" s="1">
        <v>456.995</v>
      </c>
      <c r="I56" s="1">
        <f>AVERAGE(H54:H58)</f>
        <v>444.89019999999999</v>
      </c>
      <c r="J56" s="1">
        <f>AVERAGE(I56,I59)</f>
        <v>443.61393333333331</v>
      </c>
      <c r="K56" s="1">
        <v>1242333384</v>
      </c>
      <c r="L56" s="2">
        <f>K56-(G54*J$74)</f>
        <v>577234402.57500005</v>
      </c>
      <c r="M56" s="1">
        <f>AVERAGE(L56:L58)</f>
        <v>493378306.41833335</v>
      </c>
      <c r="N56" s="1">
        <f>AVERAGE(M56,M59)</f>
        <v>301409480.5941667</v>
      </c>
    </row>
    <row r="57" spans="1:14" x14ac:dyDescent="0.2">
      <c r="A57" s="1" t="s">
        <v>7</v>
      </c>
      <c r="B57" s="1" t="s">
        <v>13</v>
      </c>
      <c r="C57" s="1" t="s">
        <v>10</v>
      </c>
      <c r="D57" s="1" t="s">
        <v>9</v>
      </c>
      <c r="E57" s="1">
        <v>1</v>
      </c>
      <c r="F57" s="1">
        <v>2</v>
      </c>
      <c r="G57" s="1">
        <v>2945009</v>
      </c>
      <c r="H57" s="1">
        <v>536.40800000000002</v>
      </c>
      <c r="K57" s="1">
        <v>1579726272</v>
      </c>
      <c r="L57" s="2">
        <f>K57-(G55*J$74)</f>
        <v>883463377.84500003</v>
      </c>
    </row>
    <row r="58" spans="1:14" x14ac:dyDescent="0.2">
      <c r="A58" s="1" t="s">
        <v>7</v>
      </c>
      <c r="B58" s="1" t="s">
        <v>13</v>
      </c>
      <c r="C58" s="1" t="s">
        <v>10</v>
      </c>
      <c r="D58" s="1" t="s">
        <v>9</v>
      </c>
      <c r="E58" s="1">
        <v>1</v>
      </c>
      <c r="F58" s="1">
        <v>3</v>
      </c>
      <c r="G58" s="1">
        <v>2801067</v>
      </c>
      <c r="H58" s="1">
        <v>412.43400000000003</v>
      </c>
      <c r="K58" s="1">
        <v>1155255802</v>
      </c>
      <c r="L58" s="2">
        <f t="shared" ref="L58:L73" si="4">K58-(G58*J$74)</f>
        <v>19437138.835000038</v>
      </c>
    </row>
    <row r="59" spans="1:14" x14ac:dyDescent="0.2">
      <c r="A59" s="1" t="s">
        <v>7</v>
      </c>
      <c r="B59" s="1" t="s">
        <v>13</v>
      </c>
      <c r="C59" s="1" t="s">
        <v>10</v>
      </c>
      <c r="D59" s="1" t="s">
        <v>9</v>
      </c>
      <c r="E59" s="1">
        <v>2</v>
      </c>
      <c r="F59" s="1">
        <v>1</v>
      </c>
      <c r="G59" s="1">
        <v>2961905</v>
      </c>
      <c r="H59" s="1">
        <v>450.89499999999998</v>
      </c>
      <c r="I59" s="1">
        <f>AVERAGE(H59:H61)</f>
        <v>442.33766666666662</v>
      </c>
      <c r="K59" s="1">
        <v>1335507382</v>
      </c>
      <c r="L59" s="2">
        <f t="shared" si="4"/>
        <v>134469714.0250001</v>
      </c>
      <c r="M59" s="1">
        <f>AVERAGE(L59:L61)</f>
        <v>109440654.77000006</v>
      </c>
    </row>
    <row r="60" spans="1:14" x14ac:dyDescent="0.2">
      <c r="A60" s="1" t="s">
        <v>7</v>
      </c>
      <c r="B60" s="1" t="s">
        <v>13</v>
      </c>
      <c r="C60" s="1" t="s">
        <v>10</v>
      </c>
      <c r="D60" s="1" t="s">
        <v>9</v>
      </c>
      <c r="E60" s="1">
        <v>2</v>
      </c>
      <c r="F60" s="1">
        <v>2</v>
      </c>
      <c r="G60" s="1">
        <v>3047459</v>
      </c>
      <c r="H60" s="1">
        <v>419.90899999999999</v>
      </c>
      <c r="K60" s="1">
        <v>1279655123</v>
      </c>
      <c r="L60" s="2">
        <f t="shared" si="4"/>
        <v>43925735.795000076</v>
      </c>
    </row>
    <row r="61" spans="1:14" x14ac:dyDescent="0.2">
      <c r="A61" s="1" t="s">
        <v>7</v>
      </c>
      <c r="B61" s="1" t="s">
        <v>13</v>
      </c>
      <c r="C61" s="1" t="s">
        <v>10</v>
      </c>
      <c r="D61" s="1" t="s">
        <v>9</v>
      </c>
      <c r="E61" s="1">
        <v>2</v>
      </c>
      <c r="F61" s="1">
        <v>3</v>
      </c>
      <c r="G61" s="1">
        <v>2956298</v>
      </c>
      <c r="H61" s="1">
        <v>456.209</v>
      </c>
      <c r="K61" s="1">
        <v>1348690572</v>
      </c>
      <c r="L61" s="2">
        <f t="shared" si="4"/>
        <v>149926514.49000001</v>
      </c>
    </row>
    <row r="62" spans="1:14" x14ac:dyDescent="0.2">
      <c r="A62" s="1" t="s">
        <v>7</v>
      </c>
      <c r="B62" s="1" t="s">
        <v>13</v>
      </c>
      <c r="C62" s="1" t="s">
        <v>10</v>
      </c>
      <c r="D62" s="1" t="s">
        <v>12</v>
      </c>
      <c r="E62" s="1">
        <v>1</v>
      </c>
      <c r="F62" s="1">
        <v>1</v>
      </c>
      <c r="G62" s="1">
        <v>2658795</v>
      </c>
      <c r="H62" s="1">
        <v>426.25599999999997</v>
      </c>
      <c r="I62" s="1">
        <f>AVERAGE(H62:H64)</f>
        <v>460.7473333333333</v>
      </c>
      <c r="J62" s="1">
        <f>AVERAGE(I62,I65)</f>
        <v>442.41916666666663</v>
      </c>
      <c r="K62" s="1">
        <v>1133326599</v>
      </c>
      <c r="L62" s="2">
        <f t="shared" si="4"/>
        <v>55198520.474999905</v>
      </c>
      <c r="M62" s="1">
        <f>AVERAGE(L62:L64)</f>
        <v>162462238.77166662</v>
      </c>
      <c r="N62" s="1">
        <f>AVERAGE(M62,M65)</f>
        <v>122933165.10833327</v>
      </c>
    </row>
    <row r="63" spans="1:14" x14ac:dyDescent="0.2">
      <c r="A63" s="1" t="s">
        <v>7</v>
      </c>
      <c r="B63" s="1" t="s">
        <v>13</v>
      </c>
      <c r="C63" s="1" t="s">
        <v>10</v>
      </c>
      <c r="D63" s="1" t="s">
        <v>12</v>
      </c>
      <c r="E63" s="1">
        <v>1</v>
      </c>
      <c r="F63" s="1">
        <v>2</v>
      </c>
      <c r="G63" s="1">
        <v>2995154</v>
      </c>
      <c r="H63" s="1">
        <v>489.38799999999998</v>
      </c>
      <c r="K63" s="1">
        <v>1465793503</v>
      </c>
      <c r="L63" s="2">
        <f t="shared" si="4"/>
        <v>251273531.76999998</v>
      </c>
    </row>
    <row r="64" spans="1:14" x14ac:dyDescent="0.2">
      <c r="A64" s="1" t="s">
        <v>7</v>
      </c>
      <c r="B64" s="1" t="s">
        <v>13</v>
      </c>
      <c r="C64" s="1" t="s">
        <v>10</v>
      </c>
      <c r="D64" s="1" t="s">
        <v>12</v>
      </c>
      <c r="E64" s="1">
        <v>1</v>
      </c>
      <c r="F64" s="1">
        <v>3</v>
      </c>
      <c r="G64" s="1">
        <v>2960814</v>
      </c>
      <c r="H64" s="1">
        <v>466.59800000000001</v>
      </c>
      <c r="K64" s="1">
        <v>1381509937</v>
      </c>
      <c r="L64" s="2">
        <f t="shared" si="4"/>
        <v>180914664.06999993</v>
      </c>
    </row>
    <row r="65" spans="1:14" x14ac:dyDescent="0.2">
      <c r="A65" s="1" t="s">
        <v>7</v>
      </c>
      <c r="B65" s="1" t="s">
        <v>13</v>
      </c>
      <c r="C65" s="1" t="s">
        <v>10</v>
      </c>
      <c r="D65" s="1" t="s">
        <v>12</v>
      </c>
      <c r="E65" s="1">
        <v>2</v>
      </c>
      <c r="F65" s="1">
        <v>1</v>
      </c>
      <c r="G65" s="1">
        <v>2794142</v>
      </c>
      <c r="H65" s="1">
        <v>403.625</v>
      </c>
      <c r="I65" s="1">
        <f>AVERAGE(H65:H67)</f>
        <v>424.09099999999995</v>
      </c>
      <c r="K65" s="1">
        <v>1127785457</v>
      </c>
      <c r="L65" s="4">
        <f t="shared" si="4"/>
        <v>-5225153.2899999619</v>
      </c>
      <c r="M65" s="1">
        <f>AVERAGE(L66:L67)</f>
        <v>83404091.444999933</v>
      </c>
    </row>
    <row r="66" spans="1:14" x14ac:dyDescent="0.2">
      <c r="A66" s="1" t="s">
        <v>7</v>
      </c>
      <c r="B66" s="1" t="s">
        <v>13</v>
      </c>
      <c r="C66" s="1" t="s">
        <v>10</v>
      </c>
      <c r="D66" s="1" t="s">
        <v>12</v>
      </c>
      <c r="E66" s="1">
        <v>2</v>
      </c>
      <c r="F66" s="1">
        <v>2</v>
      </c>
      <c r="G66" s="1">
        <v>2882745</v>
      </c>
      <c r="H66" s="1">
        <v>442.42500000000001</v>
      </c>
      <c r="K66" s="1">
        <v>1275398913</v>
      </c>
      <c r="L66" s="2">
        <f t="shared" si="4"/>
        <v>106460229.2249999</v>
      </c>
    </row>
    <row r="67" spans="1:14" x14ac:dyDescent="0.2">
      <c r="A67" s="1" t="s">
        <v>7</v>
      </c>
      <c r="B67" s="1" t="s">
        <v>13</v>
      </c>
      <c r="C67" s="1" t="s">
        <v>10</v>
      </c>
      <c r="D67" s="1" t="s">
        <v>12</v>
      </c>
      <c r="E67" s="1">
        <v>2</v>
      </c>
      <c r="F67" s="1">
        <v>3</v>
      </c>
      <c r="G67" s="1">
        <v>2911433</v>
      </c>
      <c r="H67" s="1">
        <v>426.22300000000001</v>
      </c>
      <c r="K67" s="1">
        <v>1240919478</v>
      </c>
      <c r="L67" s="2">
        <f t="shared" si="4"/>
        <v>60347953.664999962</v>
      </c>
    </row>
    <row r="68" spans="1:14" x14ac:dyDescent="0.2">
      <c r="A68" s="1" t="s">
        <v>7</v>
      </c>
      <c r="B68" s="1" t="s">
        <v>13</v>
      </c>
      <c r="C68" s="1" t="s">
        <v>10</v>
      </c>
      <c r="D68" s="1" t="s">
        <v>11</v>
      </c>
      <c r="E68" s="1">
        <v>1</v>
      </c>
      <c r="F68" s="1">
        <v>1</v>
      </c>
      <c r="G68" s="1">
        <v>2525948</v>
      </c>
      <c r="H68" s="1">
        <v>408.726</v>
      </c>
      <c r="I68" s="1">
        <f>AVERAGE(H68:H70)</f>
        <v>437.78</v>
      </c>
      <c r="J68" s="1">
        <f>AVERAGE(I68,I71)</f>
        <v>427.06549999999993</v>
      </c>
      <c r="K68" s="1">
        <v>1032420620</v>
      </c>
      <c r="L68" s="2">
        <f t="shared" si="4"/>
        <v>8161335.7400000095</v>
      </c>
      <c r="M68" s="1">
        <f>AVERAGE(L68:L70)</f>
        <v>82277847.263333321</v>
      </c>
      <c r="N68" s="1">
        <f>AVERAGE(M68,M71)</f>
        <v>125611348.98166668</v>
      </c>
    </row>
    <row r="69" spans="1:14" x14ac:dyDescent="0.2">
      <c r="A69" s="1" t="s">
        <v>7</v>
      </c>
      <c r="B69" s="1" t="s">
        <v>13</v>
      </c>
      <c r="C69" s="1" t="s">
        <v>10</v>
      </c>
      <c r="D69" s="1" t="s">
        <v>11</v>
      </c>
      <c r="E69" s="1">
        <v>1</v>
      </c>
      <c r="F69" s="1">
        <v>2</v>
      </c>
      <c r="G69" s="1">
        <v>2735250</v>
      </c>
      <c r="H69" s="1">
        <v>441.32299999999998</v>
      </c>
      <c r="K69" s="1">
        <v>1207129264</v>
      </c>
      <c r="L69" s="2">
        <f t="shared" si="4"/>
        <v>97999065.25</v>
      </c>
    </row>
    <row r="70" spans="1:14" x14ac:dyDescent="0.2">
      <c r="A70" s="1" t="s">
        <v>7</v>
      </c>
      <c r="B70" s="1" t="s">
        <v>13</v>
      </c>
      <c r="C70" s="1" t="s">
        <v>10</v>
      </c>
      <c r="D70" s="1" t="s">
        <v>11</v>
      </c>
      <c r="E70" s="1">
        <v>1</v>
      </c>
      <c r="F70" s="1">
        <v>3</v>
      </c>
      <c r="G70" s="1">
        <v>2433960</v>
      </c>
      <c r="H70" s="1">
        <v>463.291</v>
      </c>
      <c r="K70" s="1">
        <v>1127631751</v>
      </c>
      <c r="L70" s="2">
        <f t="shared" si="4"/>
        <v>140673140.79999995</v>
      </c>
    </row>
    <row r="71" spans="1:14" x14ac:dyDescent="0.2">
      <c r="A71" s="1" t="s">
        <v>7</v>
      </c>
      <c r="B71" s="1" t="s">
        <v>13</v>
      </c>
      <c r="C71" s="1" t="s">
        <v>10</v>
      </c>
      <c r="D71" s="1" t="s">
        <v>11</v>
      </c>
      <c r="E71" s="1">
        <v>2</v>
      </c>
      <c r="F71" s="1">
        <v>1</v>
      </c>
      <c r="G71" s="1">
        <v>2327940</v>
      </c>
      <c r="H71" s="1">
        <v>478.06799999999998</v>
      </c>
      <c r="I71" s="1">
        <f>AVERAGE(H71:H73)</f>
        <v>416.35099999999994</v>
      </c>
      <c r="K71" s="1">
        <v>1112912881</v>
      </c>
      <c r="L71" s="2">
        <f t="shared" si="4"/>
        <v>168944850.70000005</v>
      </c>
      <c r="M71" s="1">
        <f>AVERAGE(L71)</f>
        <v>168944850.70000005</v>
      </c>
    </row>
    <row r="72" spans="1:14" x14ac:dyDescent="0.2">
      <c r="A72" s="1" t="s">
        <v>7</v>
      </c>
      <c r="B72" s="1" t="s">
        <v>13</v>
      </c>
      <c r="C72" s="1" t="s">
        <v>10</v>
      </c>
      <c r="D72" s="1" t="s">
        <v>11</v>
      </c>
      <c r="E72" s="1">
        <v>2</v>
      </c>
      <c r="F72" s="1">
        <v>2</v>
      </c>
      <c r="G72" s="1">
        <v>2498862</v>
      </c>
      <c r="H72" s="1">
        <v>371.26900000000001</v>
      </c>
      <c r="K72" s="1">
        <v>927751170</v>
      </c>
      <c r="L72" s="4">
        <f t="shared" si="4"/>
        <v>-85524876.690000057</v>
      </c>
    </row>
    <row r="73" spans="1:14" x14ac:dyDescent="0.2">
      <c r="A73" s="1" t="s">
        <v>7</v>
      </c>
      <c r="B73" s="1" t="s">
        <v>13</v>
      </c>
      <c r="C73" s="1" t="s">
        <v>10</v>
      </c>
      <c r="D73" s="1" t="s">
        <v>11</v>
      </c>
      <c r="E73" s="1">
        <v>2</v>
      </c>
      <c r="F73" s="1">
        <v>3</v>
      </c>
      <c r="G73" s="1">
        <v>2613885</v>
      </c>
      <c r="H73" s="1">
        <v>399.71600000000001</v>
      </c>
      <c r="K73" s="1">
        <v>1044812866</v>
      </c>
      <c r="L73" s="4">
        <f t="shared" si="4"/>
        <v>-15104432.075000048</v>
      </c>
    </row>
    <row r="74" spans="1:14" x14ac:dyDescent="0.2">
      <c r="A74" s="1" t="s">
        <v>7</v>
      </c>
      <c r="B74" s="1" t="s">
        <v>14</v>
      </c>
      <c r="D74" s="1" t="s">
        <v>10</v>
      </c>
      <c r="G74" s="1">
        <v>2759034</v>
      </c>
      <c r="H74" s="1">
        <v>266.464</v>
      </c>
      <c r="I74" s="1">
        <f>AVERAGE(H74:H76)</f>
        <v>340.20600000000002</v>
      </c>
      <c r="J74" s="1">
        <f>AVERAGE(I74,I77)</f>
        <v>405.495</v>
      </c>
      <c r="K74" s="1">
        <v>735182384</v>
      </c>
      <c r="L74" s="1">
        <f t="shared" ref="L74:L79" si="5">K74-(G74*H74)</f>
        <v>-851.77600002288818</v>
      </c>
      <c r="M74" s="1">
        <f>AVERAGE(L74:L76)</f>
        <v>50.673333326975502</v>
      </c>
      <c r="N74" s="1">
        <f>AVERAGE(M74,M77)</f>
        <v>-91.218833327293396</v>
      </c>
    </row>
    <row r="75" spans="1:14" x14ac:dyDescent="0.2">
      <c r="A75" s="1" t="s">
        <v>7</v>
      </c>
      <c r="B75" s="1" t="s">
        <v>14</v>
      </c>
      <c r="D75" s="1" t="s">
        <v>10</v>
      </c>
      <c r="G75" s="1">
        <v>2969706</v>
      </c>
      <c r="H75" s="1">
        <v>308.29399999999998</v>
      </c>
      <c r="K75" s="1">
        <v>915542535</v>
      </c>
      <c r="L75" s="1">
        <f t="shared" si="5"/>
        <v>-6.5639998912811279</v>
      </c>
    </row>
    <row r="76" spans="1:14" x14ac:dyDescent="0.2">
      <c r="A76" s="1" t="s">
        <v>7</v>
      </c>
      <c r="B76" s="1" t="s">
        <v>14</v>
      </c>
      <c r="D76" s="1" t="s">
        <v>10</v>
      </c>
      <c r="G76" s="1">
        <v>2841374</v>
      </c>
      <c r="H76" s="1">
        <v>445.86</v>
      </c>
      <c r="K76" s="1">
        <v>1266856022</v>
      </c>
      <c r="L76" s="1">
        <f t="shared" si="5"/>
        <v>1010.3599998950958</v>
      </c>
    </row>
    <row r="77" spans="1:14" x14ac:dyDescent="0.2">
      <c r="A77" s="1" t="s">
        <v>7</v>
      </c>
      <c r="B77" s="1" t="s">
        <v>14</v>
      </c>
      <c r="D77" s="1" t="s">
        <v>10</v>
      </c>
      <c r="G77" s="1">
        <v>2653808</v>
      </c>
      <c r="H77" s="1">
        <v>452.041</v>
      </c>
      <c r="I77" s="1">
        <f>AVERAGE(H77:H79)</f>
        <v>470.78399999999993</v>
      </c>
      <c r="K77" s="1">
        <v>1199629245</v>
      </c>
      <c r="L77" s="1">
        <f t="shared" si="5"/>
        <v>-777.12800002098083</v>
      </c>
      <c r="M77" s="1">
        <f>AVERAGE(L77:L79)</f>
        <v>-233.11099998156229</v>
      </c>
    </row>
    <row r="78" spans="1:14" x14ac:dyDescent="0.2">
      <c r="A78" s="1" t="s">
        <v>7</v>
      </c>
      <c r="B78" s="1" t="s">
        <v>14</v>
      </c>
      <c r="D78" s="1" t="s">
        <v>10</v>
      </c>
      <c r="G78" s="1">
        <v>2507176</v>
      </c>
      <c r="H78" s="1">
        <v>495.012</v>
      </c>
      <c r="K78" s="1">
        <v>1241082281</v>
      </c>
      <c r="L78" s="1">
        <f t="shared" si="5"/>
        <v>74.888000011444092</v>
      </c>
    </row>
    <row r="79" spans="1:14" x14ac:dyDescent="0.2">
      <c r="A79" s="1" t="s">
        <v>7</v>
      </c>
      <c r="B79" s="1" t="s">
        <v>14</v>
      </c>
      <c r="D79" s="1" t="s">
        <v>10</v>
      </c>
      <c r="G79" s="1">
        <v>2459007</v>
      </c>
      <c r="H79" s="1">
        <v>465.29899999999998</v>
      </c>
      <c r="K79" s="1">
        <v>1144173501</v>
      </c>
      <c r="L79" s="1">
        <f t="shared" si="5"/>
        <v>2.9070000648498535</v>
      </c>
    </row>
    <row r="80" spans="1:14" x14ac:dyDescent="0.2">
      <c r="A80" s="1" t="s">
        <v>7</v>
      </c>
      <c r="B80" s="1" t="s">
        <v>14</v>
      </c>
      <c r="D80" s="1" t="s">
        <v>8</v>
      </c>
      <c r="G80" s="1">
        <v>2981305</v>
      </c>
      <c r="H80" s="1">
        <v>130.16499999999999</v>
      </c>
      <c r="I80" s="1">
        <f>AVERAGE(H80:H82)</f>
        <v>130.149</v>
      </c>
      <c r="J80" s="1">
        <f>AVERAGE(I80,I83)</f>
        <v>130.149</v>
      </c>
      <c r="K80" s="1">
        <v>388062986</v>
      </c>
      <c r="L80" s="1">
        <f t="shared" ref="L80" si="6">K80-(G80*H80)</f>
        <v>1420.6750000119209</v>
      </c>
    </row>
    <row r="81" spans="1:11" x14ac:dyDescent="0.2">
      <c r="A81" s="1" t="s">
        <v>7</v>
      </c>
      <c r="B81" s="1" t="s">
        <v>14</v>
      </c>
      <c r="D81" s="1" t="s">
        <v>8</v>
      </c>
      <c r="G81" s="1">
        <v>1399236</v>
      </c>
      <c r="H81" s="1">
        <v>130.39400000000001</v>
      </c>
      <c r="K81" s="1">
        <v>182451576</v>
      </c>
    </row>
    <row r="82" spans="1:11" x14ac:dyDescent="0.2">
      <c r="A82" s="1" t="s">
        <v>7</v>
      </c>
      <c r="B82" s="1" t="s">
        <v>14</v>
      </c>
      <c r="D82" s="1" t="s">
        <v>8</v>
      </c>
      <c r="G82" s="1">
        <v>2103830</v>
      </c>
      <c r="H82" s="1">
        <v>129.88800000000001</v>
      </c>
      <c r="K82" s="1">
        <v>273261551</v>
      </c>
    </row>
    <row r="89" spans="1:11" x14ac:dyDescent="0.2">
      <c r="I89" s="1">
        <v>1086538</v>
      </c>
      <c r="J89" s="1">
        <v>310.10000000000002</v>
      </c>
      <c r="K89" s="1">
        <v>276</v>
      </c>
    </row>
    <row r="90" spans="1:11" x14ac:dyDescent="0.2">
      <c r="I90" s="1">
        <v>681887</v>
      </c>
      <c r="J90" s="1">
        <v>321.8</v>
      </c>
      <c r="K90" s="1">
        <v>284</v>
      </c>
    </row>
    <row r="91" spans="1:11" x14ac:dyDescent="0.2">
      <c r="I91" s="1">
        <v>1234004</v>
      </c>
      <c r="J91" s="1">
        <v>303.89999999999998</v>
      </c>
      <c r="K91" s="1">
        <v>273</v>
      </c>
    </row>
    <row r="92" spans="1:11" x14ac:dyDescent="0.2">
      <c r="I92" s="1">
        <v>2151726</v>
      </c>
      <c r="J92" s="1">
        <v>266.7</v>
      </c>
      <c r="K92" s="1">
        <v>241</v>
      </c>
    </row>
    <row r="93" spans="1:11" x14ac:dyDescent="0.2">
      <c r="I93" s="1">
        <v>2373091</v>
      </c>
      <c r="J93" s="1">
        <v>274</v>
      </c>
      <c r="K93" s="1">
        <v>234</v>
      </c>
    </row>
    <row r="94" spans="1:11" x14ac:dyDescent="0.2">
      <c r="I94" s="1">
        <v>2404281</v>
      </c>
      <c r="J94" s="1">
        <v>308.5</v>
      </c>
      <c r="K94" s="1">
        <v>267</v>
      </c>
    </row>
    <row r="95" spans="1:11" x14ac:dyDescent="0.2">
      <c r="I95" s="1">
        <v>1220443</v>
      </c>
      <c r="J95" s="1">
        <v>258.10000000000002</v>
      </c>
      <c r="K95" s="1">
        <v>226</v>
      </c>
    </row>
    <row r="96" spans="1:11" x14ac:dyDescent="0.2">
      <c r="I96" s="1">
        <v>741851</v>
      </c>
      <c r="J96" s="1">
        <v>260.7</v>
      </c>
      <c r="K96" s="1">
        <v>201</v>
      </c>
    </row>
    <row r="97" spans="9:22" x14ac:dyDescent="0.2">
      <c r="I97" s="1">
        <v>1160824</v>
      </c>
      <c r="J97" s="1">
        <v>263.39999999999998</v>
      </c>
      <c r="K97" s="1">
        <v>231</v>
      </c>
    </row>
    <row r="98" spans="9:22" x14ac:dyDescent="0.2">
      <c r="V98" s="2"/>
    </row>
  </sheetData>
  <mergeCells count="7">
    <mergeCell ref="P6:S6"/>
    <mergeCell ref="I1:I6"/>
    <mergeCell ref="J1:J6"/>
    <mergeCell ref="K1:K6"/>
    <mergeCell ref="L1:L6"/>
    <mergeCell ref="M1:M6"/>
    <mergeCell ref="N1:N6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053FD-6849-41CF-9BDB-0FB67B3FF861}">
  <dimension ref="A1:AQ103"/>
  <sheetViews>
    <sheetView zoomScale="60" zoomScaleNormal="60" workbookViewId="0">
      <selection sqref="A1:N7"/>
    </sheetView>
  </sheetViews>
  <sheetFormatPr baseColWidth="10" defaultColWidth="9.1640625" defaultRowHeight="15" x14ac:dyDescent="0.2"/>
  <cols>
    <col min="1" max="7" width="9.1640625" style="1"/>
    <col min="8" max="8" width="19.5" style="1" bestFit="1" customWidth="1"/>
    <col min="9" max="10" width="19.5" style="1" customWidth="1"/>
    <col min="11" max="11" width="16.33203125" style="1" customWidth="1"/>
    <col min="12" max="17" width="13.33203125" style="1" customWidth="1"/>
    <col min="18" max="18" width="22.1640625" style="1" customWidth="1"/>
    <col min="19" max="19" width="13.33203125" style="1" customWidth="1"/>
    <col min="20" max="21" width="16.33203125" style="1" customWidth="1"/>
    <col min="22" max="23" width="13.33203125" style="1" bestFit="1" customWidth="1"/>
    <col min="24" max="24" width="13.33203125" style="1" customWidth="1"/>
    <col min="25" max="28" width="9.1640625" style="1"/>
    <col min="29" max="29" width="13.83203125" style="1" customWidth="1"/>
    <col min="30" max="34" width="9.1640625" style="1"/>
    <col min="35" max="35" width="19.1640625" style="1" bestFit="1" customWidth="1"/>
    <col min="36" max="36" width="18" style="1" customWidth="1"/>
    <col min="37" max="16384" width="9.1640625" style="1"/>
  </cols>
  <sheetData>
    <row r="1" spans="1:43" x14ac:dyDescent="0.2">
      <c r="H1" s="7" t="s">
        <v>34</v>
      </c>
      <c r="I1" s="13" t="s">
        <v>28</v>
      </c>
      <c r="J1" s="13" t="s">
        <v>29</v>
      </c>
      <c r="K1" s="13" t="s">
        <v>30</v>
      </c>
      <c r="L1" s="14" t="s">
        <v>31</v>
      </c>
      <c r="M1" s="13" t="s">
        <v>28</v>
      </c>
      <c r="N1" s="13" t="s">
        <v>29</v>
      </c>
      <c r="O1" s="9"/>
      <c r="P1" s="9"/>
      <c r="Q1" s="9"/>
      <c r="V1" s="9"/>
      <c r="W1" s="9"/>
      <c r="X1" s="9"/>
      <c r="Y1" s="9"/>
      <c r="Z1" s="9"/>
      <c r="AA1" s="9"/>
      <c r="AC1" s="9"/>
      <c r="AD1" s="9"/>
      <c r="AE1" s="9"/>
      <c r="AQ1" s="9"/>
    </row>
    <row r="2" spans="1:43" x14ac:dyDescent="0.2">
      <c r="I2" s="13"/>
      <c r="J2" s="13"/>
      <c r="K2" s="13"/>
      <c r="L2" s="14"/>
      <c r="M2" s="13"/>
      <c r="N2" s="13"/>
    </row>
    <row r="3" spans="1:43" x14ac:dyDescent="0.2">
      <c r="I3" s="13"/>
      <c r="J3" s="13"/>
      <c r="K3" s="13"/>
      <c r="L3" s="14"/>
      <c r="M3" s="13"/>
      <c r="N3" s="13"/>
    </row>
    <row r="4" spans="1:43" x14ac:dyDescent="0.2">
      <c r="I4" s="13"/>
      <c r="J4" s="13"/>
      <c r="K4" s="13"/>
      <c r="L4" s="14"/>
      <c r="M4" s="13"/>
      <c r="N4" s="13"/>
    </row>
    <row r="5" spans="1:43" x14ac:dyDescent="0.2">
      <c r="I5" s="13"/>
      <c r="J5" s="13"/>
      <c r="K5" s="13"/>
      <c r="L5" s="14"/>
      <c r="M5" s="13"/>
      <c r="N5" s="13"/>
    </row>
    <row r="6" spans="1:43" x14ac:dyDescent="0.2">
      <c r="I6" s="13"/>
      <c r="J6" s="13"/>
      <c r="K6" s="13"/>
      <c r="L6" s="14"/>
      <c r="M6" s="13"/>
      <c r="N6" s="13"/>
    </row>
    <row r="7" spans="1:43" ht="64" x14ac:dyDescent="0.2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26</v>
      </c>
      <c r="H7" s="3" t="s">
        <v>27</v>
      </c>
      <c r="I7" s="3" t="s">
        <v>15</v>
      </c>
      <c r="J7" s="3" t="s">
        <v>16</v>
      </c>
      <c r="K7" s="3" t="s">
        <v>5</v>
      </c>
      <c r="L7" s="9" t="s">
        <v>32</v>
      </c>
      <c r="M7" s="9" t="s">
        <v>19</v>
      </c>
      <c r="N7" s="9" t="s">
        <v>20</v>
      </c>
    </row>
    <row r="8" spans="1:43" x14ac:dyDescent="0.2">
      <c r="A8" s="1" t="s">
        <v>7</v>
      </c>
      <c r="B8" s="1" t="s">
        <v>23</v>
      </c>
      <c r="C8" s="1" t="s">
        <v>8</v>
      </c>
      <c r="D8" s="1" t="s">
        <v>9</v>
      </c>
      <c r="E8" s="1">
        <v>1</v>
      </c>
      <c r="F8" s="1">
        <v>1</v>
      </c>
      <c r="G8" s="1">
        <v>2920559</v>
      </c>
      <c r="H8" s="1">
        <v>3167.779</v>
      </c>
      <c r="I8" s="1">
        <f>AVERAGE(H8:H10)</f>
        <v>3312.4016666666666</v>
      </c>
      <c r="J8" s="1">
        <f>AVERAGE(I8,I11)</f>
        <v>3420.2443333333331</v>
      </c>
      <c r="K8" s="1">
        <v>9251685944</v>
      </c>
      <c r="L8" s="2">
        <f t="shared" ref="L8:L25" si="0">K8-(G8*J$98)</f>
        <v>8853097786.876667</v>
      </c>
      <c r="M8" s="1">
        <f>AVERAGE(L8:L10)</f>
        <v>9384654081.0766659</v>
      </c>
      <c r="N8" s="1">
        <f>AVERAGE(M8,M11)</f>
        <v>9906108957.1416664</v>
      </c>
    </row>
    <row r="9" spans="1:43" ht="32" x14ac:dyDescent="0.2">
      <c r="A9" s="1" t="s">
        <v>7</v>
      </c>
      <c r="B9" s="1" t="s">
        <v>23</v>
      </c>
      <c r="C9" s="1" t="s">
        <v>8</v>
      </c>
      <c r="D9" s="1" t="s">
        <v>9</v>
      </c>
      <c r="E9" s="1">
        <v>1</v>
      </c>
      <c r="F9" s="1">
        <v>2</v>
      </c>
      <c r="G9" s="1">
        <v>3074680</v>
      </c>
      <c r="H9" s="1">
        <v>3600.9760000000001</v>
      </c>
      <c r="K9" s="1">
        <v>11071849215</v>
      </c>
      <c r="L9" s="2">
        <f t="shared" si="0"/>
        <v>10652227137.533333</v>
      </c>
      <c r="Q9" s="1" t="s">
        <v>0</v>
      </c>
      <c r="R9" s="9" t="s">
        <v>20</v>
      </c>
      <c r="S9" s="9" t="s">
        <v>21</v>
      </c>
      <c r="T9" s="9" t="s">
        <v>22</v>
      </c>
    </row>
    <row r="10" spans="1:43" x14ac:dyDescent="0.2">
      <c r="A10" s="1" t="s">
        <v>7</v>
      </c>
      <c r="B10" s="1" t="s">
        <v>23</v>
      </c>
      <c r="C10" s="1" t="s">
        <v>8</v>
      </c>
      <c r="D10" s="1" t="s">
        <v>9</v>
      </c>
      <c r="E10" s="1">
        <v>1</v>
      </c>
      <c r="F10" s="1">
        <v>3</v>
      </c>
      <c r="G10" s="1">
        <v>2852478</v>
      </c>
      <c r="H10" s="1">
        <v>3168.45</v>
      </c>
      <c r="K10" s="1">
        <v>9037934008</v>
      </c>
      <c r="L10" s="2">
        <f t="shared" si="0"/>
        <v>8648637318.8199997</v>
      </c>
      <c r="Q10" s="1" t="s">
        <v>23</v>
      </c>
      <c r="R10" s="1">
        <v>9906108957.1416664</v>
      </c>
      <c r="S10" s="5">
        <f>AVERAGE(R10:R12)</f>
        <v>9486916570.8092594</v>
      </c>
      <c r="T10" s="1">
        <f>STDEV(R10:R12)</f>
        <v>367674451.78292084</v>
      </c>
    </row>
    <row r="11" spans="1:43" x14ac:dyDescent="0.2">
      <c r="A11" s="1" t="s">
        <v>7</v>
      </c>
      <c r="B11" s="1" t="s">
        <v>23</v>
      </c>
      <c r="C11" s="1" t="s">
        <v>8</v>
      </c>
      <c r="D11" s="1" t="s">
        <v>9</v>
      </c>
      <c r="E11" s="1">
        <v>2</v>
      </c>
      <c r="F11" s="1">
        <v>1</v>
      </c>
      <c r="G11" s="1">
        <v>3061798</v>
      </c>
      <c r="H11" s="1">
        <v>3676.1849999999999</v>
      </c>
      <c r="I11" s="1">
        <f>AVERAGE(H11:H13)</f>
        <v>3528.0869999999995</v>
      </c>
      <c r="K11" s="1">
        <v>11255737161</v>
      </c>
      <c r="L11" s="2">
        <f t="shared" si="0"/>
        <v>10837873175.953333</v>
      </c>
      <c r="M11" s="1">
        <f>AVERAGE(L11:L13)</f>
        <v>10427563833.206667</v>
      </c>
      <c r="Q11" s="1" t="s">
        <v>23</v>
      </c>
      <c r="R11" s="1">
        <v>9335568209.5733337</v>
      </c>
    </row>
    <row r="12" spans="1:43" x14ac:dyDescent="0.2">
      <c r="A12" s="1" t="s">
        <v>7</v>
      </c>
      <c r="B12" s="1" t="s">
        <v>23</v>
      </c>
      <c r="C12" s="1" t="s">
        <v>8</v>
      </c>
      <c r="D12" s="1" t="s">
        <v>9</v>
      </c>
      <c r="E12" s="1">
        <v>2</v>
      </c>
      <c r="F12" s="1">
        <v>2</v>
      </c>
      <c r="G12" s="1">
        <v>3078597</v>
      </c>
      <c r="H12" s="1">
        <v>3388.67</v>
      </c>
      <c r="K12" s="1">
        <v>10432349148</v>
      </c>
      <c r="L12" s="2">
        <f t="shared" si="0"/>
        <v>10012192491.43</v>
      </c>
      <c r="Q12" s="1" t="s">
        <v>23</v>
      </c>
      <c r="R12" s="1">
        <v>9219072545.7127781</v>
      </c>
    </row>
    <row r="13" spans="1:43" x14ac:dyDescent="0.2">
      <c r="A13" s="1" t="s">
        <v>7</v>
      </c>
      <c r="B13" s="1" t="s">
        <v>23</v>
      </c>
      <c r="C13" s="1" t="s">
        <v>8</v>
      </c>
      <c r="D13" s="1" t="s">
        <v>9</v>
      </c>
      <c r="E13" s="1">
        <v>2</v>
      </c>
      <c r="F13" s="1">
        <v>3</v>
      </c>
      <c r="G13" s="1">
        <v>3083903</v>
      </c>
      <c r="H13" s="1">
        <v>3519.4059999999999</v>
      </c>
      <c r="K13" s="1">
        <v>10853506634</v>
      </c>
      <c r="L13" s="2">
        <f t="shared" si="0"/>
        <v>10432625832.236668</v>
      </c>
      <c r="Q13" s="1" t="s">
        <v>24</v>
      </c>
      <c r="R13" s="1">
        <v>5470120164.6652775</v>
      </c>
      <c r="S13" s="5">
        <f>AVERAGE(R13:R15)</f>
        <v>4032938010.4818521</v>
      </c>
      <c r="T13" s="1">
        <f>STDEV(R13:R15)</f>
        <v>2428874264.6681066</v>
      </c>
    </row>
    <row r="14" spans="1:43" x14ac:dyDescent="0.2">
      <c r="A14" s="1" t="s">
        <v>7</v>
      </c>
      <c r="B14" s="1" t="s">
        <v>23</v>
      </c>
      <c r="C14" s="1" t="s">
        <v>8</v>
      </c>
      <c r="D14" s="1" t="s">
        <v>11</v>
      </c>
      <c r="E14" s="1">
        <v>1</v>
      </c>
      <c r="F14" s="1">
        <v>1</v>
      </c>
      <c r="G14" s="1">
        <v>2844909</v>
      </c>
      <c r="H14" s="1">
        <v>3152.0039999999999</v>
      </c>
      <c r="I14" s="1">
        <f>AVERAGE(H14:H16)</f>
        <v>3060.442333333333</v>
      </c>
      <c r="J14" s="1">
        <f>AVERAGE(I14,I17)</f>
        <v>3189.4531666666662</v>
      </c>
      <c r="K14" s="1">
        <v>8967165305</v>
      </c>
      <c r="L14" s="2">
        <f t="shared" si="0"/>
        <v>8578901607.71</v>
      </c>
      <c r="M14" s="1">
        <f>AVERAGE(L14:L16)</f>
        <v>8799318232.4411106</v>
      </c>
      <c r="N14" s="1">
        <f>AVERAGE(M14,M17)</f>
        <v>9335568209.5733337</v>
      </c>
      <c r="Q14" s="1" t="s">
        <v>24</v>
      </c>
      <c r="R14" s="1">
        <v>1228607068.1769443</v>
      </c>
    </row>
    <row r="15" spans="1:43" x14ac:dyDescent="0.2">
      <c r="A15" s="1" t="s">
        <v>7</v>
      </c>
      <c r="B15" s="1" t="s">
        <v>23</v>
      </c>
      <c r="C15" s="1" t="s">
        <v>8</v>
      </c>
      <c r="D15" s="1" t="s">
        <v>11</v>
      </c>
      <c r="E15" s="1">
        <v>1</v>
      </c>
      <c r="F15" s="1">
        <v>2</v>
      </c>
      <c r="G15" s="1">
        <v>3091110</v>
      </c>
      <c r="H15" s="1">
        <v>3317.0619999999999</v>
      </c>
      <c r="K15" s="1">
        <v>10253404852</v>
      </c>
      <c r="L15" s="2">
        <f t="shared" si="0"/>
        <v>9831540462.8999996</v>
      </c>
      <c r="Q15" s="1" t="s">
        <v>24</v>
      </c>
      <c r="R15" s="1">
        <v>5400086798.6033335</v>
      </c>
    </row>
    <row r="16" spans="1:43" x14ac:dyDescent="0.2">
      <c r="A16" s="1" t="s">
        <v>7</v>
      </c>
      <c r="B16" s="1" t="s">
        <v>23</v>
      </c>
      <c r="C16" s="1" t="s">
        <v>8</v>
      </c>
      <c r="D16" s="1" t="s">
        <v>11</v>
      </c>
      <c r="E16" s="1">
        <v>1</v>
      </c>
      <c r="F16" s="1">
        <v>3</v>
      </c>
      <c r="G16" s="1">
        <v>3101002</v>
      </c>
      <c r="H16" s="1">
        <v>2712.261</v>
      </c>
      <c r="K16" s="1">
        <v>8410727043</v>
      </c>
      <c r="L16" s="2">
        <f t="shared" si="0"/>
        <v>7987512626.7133331</v>
      </c>
      <c r="Q16" s="1" t="s">
        <v>25</v>
      </c>
      <c r="R16" s="1">
        <v>5651748121.1722221</v>
      </c>
      <c r="S16" s="5">
        <f>AVERAGE(R16:R17)</f>
        <v>4954725862.1490278</v>
      </c>
      <c r="T16" s="1">
        <f>STDEV(R16:R17)</f>
        <v>985738331.98653269</v>
      </c>
    </row>
    <row r="17" spans="1:36" x14ac:dyDescent="0.2">
      <c r="A17" s="1" t="s">
        <v>7</v>
      </c>
      <c r="B17" s="1" t="s">
        <v>23</v>
      </c>
      <c r="C17" s="1" t="s">
        <v>8</v>
      </c>
      <c r="D17" s="1" t="str">
        <f t="shared" ref="D17:D19" si="1">D14</f>
        <v>LP</v>
      </c>
      <c r="E17" s="1">
        <v>2</v>
      </c>
      <c r="F17" s="1">
        <v>1</v>
      </c>
      <c r="G17" s="1">
        <v>3131008</v>
      </c>
      <c r="H17" s="1">
        <v>3766.8829999999998</v>
      </c>
      <c r="I17" s="1">
        <f>AVERAGE(H17:H19)</f>
        <v>3318.4639999999999</v>
      </c>
      <c r="K17" s="1">
        <v>11794139858</v>
      </c>
      <c r="L17" s="2">
        <f t="shared" si="0"/>
        <v>11366830322.853333</v>
      </c>
      <c r="M17" s="1">
        <f>AVERAGE(L17:L19)</f>
        <v>9871818186.7055569</v>
      </c>
      <c r="Q17" s="1" t="s">
        <v>25</v>
      </c>
      <c r="R17" s="1">
        <v>4257703603.1258335</v>
      </c>
    </row>
    <row r="18" spans="1:36" x14ac:dyDescent="0.2">
      <c r="A18" s="1" t="s">
        <v>7</v>
      </c>
      <c r="B18" s="1" t="s">
        <v>23</v>
      </c>
      <c r="C18" s="1" t="s">
        <v>8</v>
      </c>
      <c r="D18" s="1" t="str">
        <f t="shared" si="1"/>
        <v>LP</v>
      </c>
      <c r="E18" s="1">
        <v>2</v>
      </c>
      <c r="F18" s="1">
        <v>2</v>
      </c>
      <c r="G18" s="1">
        <v>3090801</v>
      </c>
      <c r="H18" s="1">
        <v>3293.8009999999999</v>
      </c>
      <c r="K18" s="1">
        <v>10180482253</v>
      </c>
      <c r="L18" s="2">
        <f t="shared" si="0"/>
        <v>9758660035.1900005</v>
      </c>
      <c r="Q18" s="1" t="s">
        <v>17</v>
      </c>
      <c r="R18" s="1">
        <v>6167920857.0333338</v>
      </c>
      <c r="S18" s="5">
        <f>AVERAGE(R18:R20)</f>
        <v>4198095319.0340743</v>
      </c>
      <c r="T18" s="1">
        <f>STDEV(R18:R20)</f>
        <v>2305746282.5129819</v>
      </c>
    </row>
    <row r="19" spans="1:36" x14ac:dyDescent="0.2">
      <c r="A19" s="1" t="s">
        <v>7</v>
      </c>
      <c r="B19" s="1" t="s">
        <v>23</v>
      </c>
      <c r="C19" s="1" t="s">
        <v>8</v>
      </c>
      <c r="D19" s="1" t="str">
        <f t="shared" si="1"/>
        <v>LP</v>
      </c>
      <c r="E19" s="1">
        <v>2</v>
      </c>
      <c r="F19" s="1">
        <v>3</v>
      </c>
      <c r="G19" s="1">
        <v>3078046</v>
      </c>
      <c r="H19" s="1">
        <v>2894.7080000000001</v>
      </c>
      <c r="K19" s="1">
        <v>8910045660</v>
      </c>
      <c r="L19" s="2">
        <f t="shared" si="0"/>
        <v>8489964202.0733337</v>
      </c>
      <c r="Q19" s="1" t="s">
        <v>17</v>
      </c>
      <c r="R19" s="1">
        <v>1661955154.8061113</v>
      </c>
    </row>
    <row r="20" spans="1:36" x14ac:dyDescent="0.2">
      <c r="A20" s="1" t="s">
        <v>7</v>
      </c>
      <c r="B20" s="1" t="s">
        <v>23</v>
      </c>
      <c r="C20" s="1" t="s">
        <v>8</v>
      </c>
      <c r="D20" s="1" t="s">
        <v>12</v>
      </c>
      <c r="E20" s="1">
        <v>1</v>
      </c>
      <c r="F20" s="1">
        <v>1</v>
      </c>
      <c r="G20" s="1">
        <v>3140756</v>
      </c>
      <c r="H20" s="1">
        <v>3532.402</v>
      </c>
      <c r="I20" s="1">
        <f>AVERAGE(H20:H22)</f>
        <v>3400.5366666666669</v>
      </c>
      <c r="J20" s="1">
        <f>AVERAGE(I20,I23)</f>
        <v>3270.6448333333337</v>
      </c>
      <c r="K20" s="1">
        <v>11094413348</v>
      </c>
      <c r="L20" s="2">
        <f t="shared" si="0"/>
        <v>10665773438.306667</v>
      </c>
      <c r="M20" s="1">
        <f>AVERAGE(L20:L22)</f>
        <v>9645572941.7377777</v>
      </c>
      <c r="N20" s="1">
        <f>AVERAGE(M20,M23)</f>
        <v>9219072545.7127781</v>
      </c>
      <c r="Q20" s="1" t="s">
        <v>17</v>
      </c>
      <c r="R20" s="1">
        <v>4764409945.2627773</v>
      </c>
    </row>
    <row r="21" spans="1:36" x14ac:dyDescent="0.2">
      <c r="A21" s="1" t="s">
        <v>7</v>
      </c>
      <c r="B21" s="1" t="s">
        <v>23</v>
      </c>
      <c r="C21" s="1" t="s">
        <v>8</v>
      </c>
      <c r="D21" s="1" t="s">
        <v>12</v>
      </c>
      <c r="E21" s="1">
        <v>1</v>
      </c>
      <c r="F21" s="1">
        <v>2</v>
      </c>
      <c r="G21" s="1">
        <v>2593195</v>
      </c>
      <c r="H21" s="1">
        <v>3348.4009999999998</v>
      </c>
      <c r="K21" s="1">
        <v>8683056005</v>
      </c>
      <c r="L21" s="2">
        <f t="shared" si="0"/>
        <v>8329145395.3833332</v>
      </c>
      <c r="Q21" s="1" t="s">
        <v>18</v>
      </c>
      <c r="R21" s="1">
        <v>2489652894.8458333</v>
      </c>
      <c r="S21" s="5">
        <f>AVERAGE(R21:R23)</f>
        <v>3984879818.1900458</v>
      </c>
      <c r="T21" s="1">
        <f>STDEV(R21:R23)</f>
        <v>2197124411.6098027</v>
      </c>
    </row>
    <row r="22" spans="1:36" x14ac:dyDescent="0.2">
      <c r="A22" s="1" t="s">
        <v>7</v>
      </c>
      <c r="B22" s="1" t="s">
        <v>23</v>
      </c>
      <c r="C22" s="1" t="s">
        <v>8</v>
      </c>
      <c r="D22" s="1" t="s">
        <v>12</v>
      </c>
      <c r="E22" s="1">
        <v>1</v>
      </c>
      <c r="F22" s="1">
        <v>3</v>
      </c>
      <c r="G22" s="1">
        <v>3122101</v>
      </c>
      <c r="H22" s="1">
        <v>3320.8069999999998</v>
      </c>
      <c r="K22" s="1">
        <v>10367893929</v>
      </c>
      <c r="L22" s="2">
        <f t="shared" si="0"/>
        <v>9941799991.5233326</v>
      </c>
      <c r="Q22" s="1" t="s">
        <v>18</v>
      </c>
      <c r="R22" s="1">
        <v>2957506514.8772221</v>
      </c>
    </row>
    <row r="23" spans="1:36" x14ac:dyDescent="0.2">
      <c r="A23" s="1" t="s">
        <v>7</v>
      </c>
      <c r="B23" s="1" t="s">
        <v>23</v>
      </c>
      <c r="C23" s="1" t="s">
        <v>8</v>
      </c>
      <c r="D23" s="1" t="s">
        <v>12</v>
      </c>
      <c r="E23" s="1">
        <v>2</v>
      </c>
      <c r="F23" s="1">
        <v>1</v>
      </c>
      <c r="G23" s="1">
        <v>3101645</v>
      </c>
      <c r="H23" s="1">
        <v>3231.6880000000001</v>
      </c>
      <c r="I23" s="1">
        <f>AVERAGE(H23:H25)</f>
        <v>3140.7530000000002</v>
      </c>
      <c r="K23" s="1">
        <v>10023549740</v>
      </c>
      <c r="L23" s="2">
        <f t="shared" si="0"/>
        <v>9600247569.2166672</v>
      </c>
      <c r="M23" s="1">
        <f>AVERAGE(L23:L25)</f>
        <v>8792572149.6877785</v>
      </c>
      <c r="Q23" s="1" t="s">
        <v>18</v>
      </c>
      <c r="R23" s="1">
        <v>6507480044.8470821</v>
      </c>
      <c r="AJ23" s="9"/>
    </row>
    <row r="24" spans="1:36" x14ac:dyDescent="0.2">
      <c r="A24" s="1" t="s">
        <v>7</v>
      </c>
      <c r="B24" s="1" t="s">
        <v>23</v>
      </c>
      <c r="C24" s="1" t="s">
        <v>8</v>
      </c>
      <c r="D24" s="1" t="s">
        <v>12</v>
      </c>
      <c r="E24" s="1">
        <v>2</v>
      </c>
      <c r="F24" s="1">
        <v>2</v>
      </c>
      <c r="G24" s="1">
        <v>3088859</v>
      </c>
      <c r="H24" s="1">
        <v>3410.6210000000001</v>
      </c>
      <c r="K24" s="1">
        <v>10534927018</v>
      </c>
      <c r="L24" s="2">
        <f t="shared" si="0"/>
        <v>10113369837.876667</v>
      </c>
    </row>
    <row r="25" spans="1:36" x14ac:dyDescent="0.2">
      <c r="A25" s="1" t="s">
        <v>7</v>
      </c>
      <c r="B25" s="1" t="s">
        <v>23</v>
      </c>
      <c r="C25" s="1" t="s">
        <v>8</v>
      </c>
      <c r="D25" s="1" t="s">
        <v>12</v>
      </c>
      <c r="E25" s="1">
        <v>2</v>
      </c>
      <c r="F25" s="1">
        <v>3</v>
      </c>
      <c r="G25" s="1">
        <v>2520963</v>
      </c>
      <c r="H25" s="1">
        <v>2779.95</v>
      </c>
      <c r="K25" s="1">
        <v>7008151669</v>
      </c>
      <c r="L25" s="2">
        <f t="shared" si="0"/>
        <v>6664099041.9700003</v>
      </c>
    </row>
    <row r="26" spans="1:36" x14ac:dyDescent="0.2">
      <c r="A26" s="1" t="s">
        <v>7</v>
      </c>
      <c r="B26" s="8" t="s">
        <v>24</v>
      </c>
      <c r="C26" s="1" t="s">
        <v>10</v>
      </c>
      <c r="D26" s="1" t="s">
        <v>9</v>
      </c>
      <c r="E26" s="1">
        <v>1</v>
      </c>
      <c r="F26" s="1">
        <v>1</v>
      </c>
      <c r="G26" s="1">
        <v>3023966</v>
      </c>
      <c r="H26" s="1">
        <v>2546.8589999999999</v>
      </c>
      <c r="I26" s="1">
        <f>AVERAGE(H26:H28)</f>
        <v>2378.0213333333336</v>
      </c>
      <c r="J26" s="1">
        <f>AVERAGE(I26,I29)</f>
        <v>2025.8358333333335</v>
      </c>
      <c r="K26" s="1">
        <v>7701615991</v>
      </c>
      <c r="L26" s="2">
        <f t="shared" ref="L26:L55" si="2">K26-(G26*J$92)</f>
        <v>7065749020.3783331</v>
      </c>
      <c r="M26" s="1">
        <f>AVERAGE(L26:L28)</f>
        <v>6578282027.4066668</v>
      </c>
      <c r="N26" s="1">
        <f>AVERAGE(M26,M29)</f>
        <v>5470120164.6652775</v>
      </c>
    </row>
    <row r="27" spans="1:36" x14ac:dyDescent="0.2">
      <c r="A27" s="1" t="s">
        <v>7</v>
      </c>
      <c r="B27" s="8" t="s">
        <v>24</v>
      </c>
      <c r="C27" s="1" t="s">
        <v>10</v>
      </c>
      <c r="D27" s="1" t="s">
        <v>9</v>
      </c>
      <c r="E27" s="1">
        <v>1</v>
      </c>
      <c r="F27" s="1">
        <v>2</v>
      </c>
      <c r="G27" s="1">
        <v>3087575</v>
      </c>
      <c r="H27" s="1">
        <v>2555.232</v>
      </c>
      <c r="K27" s="1">
        <v>7889470931</v>
      </c>
      <c r="L27" s="2">
        <f t="shared" si="2"/>
        <v>7240228524.895833</v>
      </c>
    </row>
    <row r="28" spans="1:36" x14ac:dyDescent="0.2">
      <c r="A28" s="1" t="s">
        <v>7</v>
      </c>
      <c r="B28" s="8" t="s">
        <v>24</v>
      </c>
      <c r="C28" s="1" t="s">
        <v>10</v>
      </c>
      <c r="D28" s="1" t="s">
        <v>9</v>
      </c>
      <c r="E28" s="1">
        <v>1</v>
      </c>
      <c r="F28" s="1">
        <v>3</v>
      </c>
      <c r="G28" s="1">
        <v>2980115</v>
      </c>
      <c r="H28" s="1">
        <v>2031.973</v>
      </c>
      <c r="K28" s="1">
        <v>6055514702</v>
      </c>
      <c r="L28" s="2">
        <f t="shared" si="2"/>
        <v>5428868536.9458332</v>
      </c>
    </row>
    <row r="29" spans="1:36" x14ac:dyDescent="0.2">
      <c r="A29" s="1" t="s">
        <v>7</v>
      </c>
      <c r="B29" s="8" t="s">
        <v>24</v>
      </c>
      <c r="C29" s="1" t="s">
        <v>10</v>
      </c>
      <c r="D29" s="1" t="s">
        <v>9</v>
      </c>
      <c r="E29" s="1">
        <v>2</v>
      </c>
      <c r="F29" s="1">
        <v>1</v>
      </c>
      <c r="G29" s="1">
        <v>3013444</v>
      </c>
      <c r="H29" s="1">
        <v>1870.5260000000001</v>
      </c>
      <c r="I29" s="1">
        <f>AVERAGE(H29:H31)</f>
        <v>1673.6503333333333</v>
      </c>
      <c r="K29" s="1">
        <v>5636724300</v>
      </c>
      <c r="L29" s="2">
        <f t="shared" si="2"/>
        <v>5003069851.6966667</v>
      </c>
      <c r="M29" s="1">
        <f>AVERAGE(L29:L31)</f>
        <v>4361958301.9238892</v>
      </c>
    </row>
    <row r="30" spans="1:36" x14ac:dyDescent="0.2">
      <c r="A30" s="1" t="s">
        <v>7</v>
      </c>
      <c r="B30" s="8" t="s">
        <v>24</v>
      </c>
      <c r="C30" s="1" t="s">
        <v>10</v>
      </c>
      <c r="D30" s="1" t="s">
        <v>9</v>
      </c>
      <c r="E30" s="1">
        <v>2</v>
      </c>
      <c r="F30" s="1">
        <v>2</v>
      </c>
      <c r="G30" s="1">
        <v>3026177</v>
      </c>
      <c r="H30" s="1">
        <v>1619.047</v>
      </c>
      <c r="K30" s="1">
        <v>4899523334</v>
      </c>
      <c r="L30" s="2">
        <f t="shared" si="2"/>
        <v>4263191443.5108333</v>
      </c>
    </row>
    <row r="31" spans="1:36" x14ac:dyDescent="0.2">
      <c r="A31" s="1" t="s">
        <v>7</v>
      </c>
      <c r="B31" s="8" t="s">
        <v>24</v>
      </c>
      <c r="C31" s="1" t="s">
        <v>10</v>
      </c>
      <c r="D31" s="1" t="s">
        <v>9</v>
      </c>
      <c r="E31" s="1">
        <v>2</v>
      </c>
      <c r="F31" s="1">
        <v>3</v>
      </c>
      <c r="G31" s="1">
        <v>2891233</v>
      </c>
      <c r="H31" s="1">
        <v>1531.3779999999999</v>
      </c>
      <c r="K31" s="1">
        <v>4427570039</v>
      </c>
      <c r="L31" s="2">
        <f t="shared" si="2"/>
        <v>3819613610.5641665</v>
      </c>
    </row>
    <row r="32" spans="1:36" x14ac:dyDescent="0.2">
      <c r="A32" s="1" t="s">
        <v>7</v>
      </c>
      <c r="B32" s="8" t="s">
        <v>24</v>
      </c>
      <c r="C32" s="1" t="s">
        <v>10</v>
      </c>
      <c r="D32" s="1" t="s">
        <v>12</v>
      </c>
      <c r="E32" s="1">
        <v>1</v>
      </c>
      <c r="F32" s="1">
        <v>1</v>
      </c>
      <c r="G32" s="1">
        <v>2911271</v>
      </c>
      <c r="H32" s="1">
        <v>679.71799999999996</v>
      </c>
      <c r="I32" s="1">
        <f>AVERAGE(H32:H34)</f>
        <v>623.76366666666672</v>
      </c>
      <c r="J32" s="1">
        <f>AVERAGE(I32,I35)</f>
        <v>629.8748333333333</v>
      </c>
      <c r="K32" s="1">
        <v>1978842251</v>
      </c>
      <c r="L32" s="2">
        <f t="shared" si="2"/>
        <v>1366672315.4158332</v>
      </c>
      <c r="M32" s="1">
        <f>AVERAGE(L32:L34)</f>
        <v>1195883000.2863886</v>
      </c>
      <c r="N32" s="1">
        <f>AVERAGE(M32,M35)</f>
        <v>1228607068.1769443</v>
      </c>
    </row>
    <row r="33" spans="1:21" x14ac:dyDescent="0.2">
      <c r="A33" s="1" t="s">
        <v>7</v>
      </c>
      <c r="B33" s="8" t="s">
        <v>24</v>
      </c>
      <c r="C33" s="1" t="s">
        <v>10</v>
      </c>
      <c r="D33" s="1" t="s">
        <v>12</v>
      </c>
      <c r="E33" s="1">
        <v>1</v>
      </c>
      <c r="F33" s="1">
        <v>2</v>
      </c>
      <c r="G33" s="1">
        <v>3087072</v>
      </c>
      <c r="H33" s="1">
        <v>516.16600000000005</v>
      </c>
      <c r="K33" s="1">
        <v>1593440427</v>
      </c>
      <c r="L33" s="2">
        <f t="shared" si="2"/>
        <v>944303789.63999987</v>
      </c>
    </row>
    <row r="34" spans="1:21" x14ac:dyDescent="0.2">
      <c r="A34" s="1" t="s">
        <v>7</v>
      </c>
      <c r="B34" s="8" t="s">
        <v>24</v>
      </c>
      <c r="C34" s="1" t="s">
        <v>10</v>
      </c>
      <c r="D34" s="1" t="s">
        <v>12</v>
      </c>
      <c r="E34" s="1">
        <v>1</v>
      </c>
      <c r="F34" s="1">
        <v>3</v>
      </c>
      <c r="G34" s="1">
        <v>2744756</v>
      </c>
      <c r="H34" s="1">
        <v>675.40700000000004</v>
      </c>
      <c r="K34" s="1">
        <v>1853828751</v>
      </c>
      <c r="L34" s="2">
        <f t="shared" si="2"/>
        <v>1276672895.8033333</v>
      </c>
    </row>
    <row r="35" spans="1:21" x14ac:dyDescent="0.2">
      <c r="A35" s="1" t="s">
        <v>7</v>
      </c>
      <c r="B35" s="8" t="s">
        <v>24</v>
      </c>
      <c r="C35" s="1" t="s">
        <v>10</v>
      </c>
      <c r="D35" s="1" t="s">
        <v>12</v>
      </c>
      <c r="E35" s="1">
        <v>2</v>
      </c>
      <c r="F35" s="1">
        <v>1</v>
      </c>
      <c r="G35" s="1">
        <v>3028556</v>
      </c>
      <c r="H35" s="1">
        <v>672.49900000000002</v>
      </c>
      <c r="I35" s="1">
        <f>AVERAGE(H35:H37)</f>
        <v>635.98599999999999</v>
      </c>
      <c r="K35" s="1">
        <v>2036701718</v>
      </c>
      <c r="L35" s="2">
        <f t="shared" si="2"/>
        <v>1399869581.3033333</v>
      </c>
      <c r="M35" s="1">
        <f>AVERAGE(L35:L37)</f>
        <v>1261331136.0674999</v>
      </c>
      <c r="T35" s="3"/>
      <c r="U35" s="3"/>
    </row>
    <row r="36" spans="1:21" x14ac:dyDescent="0.2">
      <c r="A36" s="1" t="s">
        <v>7</v>
      </c>
      <c r="B36" s="8" t="s">
        <v>24</v>
      </c>
      <c r="C36" s="1" t="s">
        <v>10</v>
      </c>
      <c r="D36" s="1" t="s">
        <v>12</v>
      </c>
      <c r="E36" s="1">
        <v>2</v>
      </c>
      <c r="F36" s="1">
        <v>2</v>
      </c>
      <c r="G36" s="1">
        <v>2785183</v>
      </c>
      <c r="H36" s="1">
        <v>591.83399999999995</v>
      </c>
      <c r="K36" s="1">
        <v>1648365249</v>
      </c>
      <c r="L36" s="2">
        <f t="shared" si="2"/>
        <v>1062708572.6891665</v>
      </c>
      <c r="T36" s="3"/>
      <c r="U36" s="3"/>
    </row>
    <row r="37" spans="1:21" x14ac:dyDescent="0.2">
      <c r="A37" s="1" t="s">
        <v>7</v>
      </c>
      <c r="B37" s="8" t="s">
        <v>24</v>
      </c>
      <c r="C37" s="1" t="s">
        <v>10</v>
      </c>
      <c r="D37" s="1" t="s">
        <v>12</v>
      </c>
      <c r="E37" s="1">
        <v>2</v>
      </c>
      <c r="F37" s="1">
        <v>3</v>
      </c>
      <c r="G37" s="1">
        <v>3049308</v>
      </c>
      <c r="H37" s="1">
        <v>643.625</v>
      </c>
      <c r="K37" s="1">
        <v>1962611035</v>
      </c>
      <c r="L37" s="2">
        <f t="shared" si="2"/>
        <v>1321415254.21</v>
      </c>
      <c r="T37" s="3"/>
      <c r="U37" s="3"/>
    </row>
    <row r="38" spans="1:21" x14ac:dyDescent="0.2">
      <c r="A38" s="1" t="s">
        <v>7</v>
      </c>
      <c r="B38" s="8" t="s">
        <v>24</v>
      </c>
      <c r="C38" s="1" t="s">
        <v>10</v>
      </c>
      <c r="D38" s="1" t="s">
        <v>11</v>
      </c>
      <c r="E38" s="1">
        <v>1</v>
      </c>
      <c r="F38" s="1">
        <v>1</v>
      </c>
      <c r="G38" s="1">
        <v>3025261</v>
      </c>
      <c r="H38" s="1">
        <v>1801.557</v>
      </c>
      <c r="I38" s="1">
        <f>AVERAGE(H38:H40)</f>
        <v>1883.1096666666665</v>
      </c>
      <c r="J38" s="1">
        <f>AVERAGE(I38,I41)</f>
        <v>1976.4108333333334</v>
      </c>
      <c r="K38" s="1">
        <v>5450179492</v>
      </c>
      <c r="L38" s="2">
        <f t="shared" si="2"/>
        <v>4814040214.1741667</v>
      </c>
      <c r="M38" s="1">
        <f>AVERAGE(L38:L40)</f>
        <v>5076343149.145278</v>
      </c>
      <c r="N38" s="1">
        <f>AVERAGE(M38,M41)</f>
        <v>5400086798.6033335</v>
      </c>
      <c r="T38" s="3"/>
      <c r="U38" s="3"/>
    </row>
    <row r="39" spans="1:21" x14ac:dyDescent="0.2">
      <c r="A39" s="1" t="s">
        <v>7</v>
      </c>
      <c r="B39" s="8" t="s">
        <v>24</v>
      </c>
      <c r="C39" s="1" t="s">
        <v>10</v>
      </c>
      <c r="D39" s="1" t="s">
        <v>11</v>
      </c>
      <c r="E39" s="1">
        <v>1</v>
      </c>
      <c r="F39" s="1">
        <v>2</v>
      </c>
      <c r="G39" s="1">
        <v>3075350</v>
      </c>
      <c r="H39" s="1">
        <v>1985.1030000000001</v>
      </c>
      <c r="K39" s="1">
        <v>6104885082</v>
      </c>
      <c r="L39" s="2">
        <f t="shared" si="2"/>
        <v>5458213297.958333</v>
      </c>
      <c r="T39" s="3"/>
      <c r="U39" s="3"/>
    </row>
    <row r="40" spans="1:21" x14ac:dyDescent="0.2">
      <c r="A40" s="1" t="s">
        <v>7</v>
      </c>
      <c r="B40" s="8" t="s">
        <v>24</v>
      </c>
      <c r="C40" s="1" t="s">
        <v>10</v>
      </c>
      <c r="D40" s="1" t="s">
        <v>11</v>
      </c>
      <c r="E40" s="1">
        <v>1</v>
      </c>
      <c r="F40" s="1">
        <v>3</v>
      </c>
      <c r="G40" s="1">
        <v>2999756</v>
      </c>
      <c r="H40" s="1">
        <v>1862.6690000000001</v>
      </c>
      <c r="K40" s="1">
        <v>5587552128</v>
      </c>
      <c r="L40" s="2">
        <f t="shared" si="2"/>
        <v>4956775935.3033333</v>
      </c>
      <c r="T40" s="3"/>
      <c r="U40" s="3"/>
    </row>
    <row r="41" spans="1:21" x14ac:dyDescent="0.2">
      <c r="A41" s="1" t="s">
        <v>7</v>
      </c>
      <c r="B41" s="8" t="s">
        <v>24</v>
      </c>
      <c r="C41" s="1" t="s">
        <v>10</v>
      </c>
      <c r="D41" s="1" t="s">
        <v>11</v>
      </c>
      <c r="E41" s="1">
        <v>2</v>
      </c>
      <c r="F41" s="1">
        <v>1</v>
      </c>
      <c r="G41" s="1">
        <v>3091201</v>
      </c>
      <c r="H41" s="1">
        <v>1994.9649999999999</v>
      </c>
      <c r="I41" s="1">
        <f>AVERAGE(H41:H43)</f>
        <v>2069.712</v>
      </c>
      <c r="K41" s="1">
        <v>6166837379</v>
      </c>
      <c r="L41" s="2">
        <f t="shared" si="2"/>
        <v>5516832512.7241669</v>
      </c>
      <c r="M41" s="1">
        <f>AVERAGE(L41:L43)</f>
        <v>5723830448.061389</v>
      </c>
    </row>
    <row r="42" spans="1:21" x14ac:dyDescent="0.2">
      <c r="A42" s="1" t="s">
        <v>7</v>
      </c>
      <c r="B42" s="8" t="s">
        <v>24</v>
      </c>
      <c r="C42" s="1" t="s">
        <v>10</v>
      </c>
      <c r="D42" s="1" t="s">
        <v>11</v>
      </c>
      <c r="E42" s="1">
        <v>2</v>
      </c>
      <c r="F42" s="1">
        <v>2</v>
      </c>
      <c r="G42" s="1">
        <v>3079358</v>
      </c>
      <c r="H42" s="1">
        <v>2099.248</v>
      </c>
      <c r="K42" s="1">
        <v>6464334943</v>
      </c>
      <c r="L42" s="2">
        <f t="shared" si="2"/>
        <v>5816820373.4183331</v>
      </c>
    </row>
    <row r="43" spans="1:21" x14ac:dyDescent="0.2">
      <c r="A43" s="1" t="s">
        <v>7</v>
      </c>
      <c r="B43" s="8" t="s">
        <v>24</v>
      </c>
      <c r="C43" s="1" t="s">
        <v>10</v>
      </c>
      <c r="D43" s="1" t="s">
        <v>11</v>
      </c>
      <c r="E43" s="1">
        <v>2</v>
      </c>
      <c r="F43" s="1">
        <v>3</v>
      </c>
      <c r="G43" s="1">
        <v>3065050</v>
      </c>
      <c r="H43" s="1">
        <v>2114.9229999999998</v>
      </c>
      <c r="K43" s="1">
        <v>6482344401</v>
      </c>
      <c r="L43" s="2">
        <f t="shared" si="2"/>
        <v>5837838458.041666</v>
      </c>
    </row>
    <row r="44" spans="1:21" x14ac:dyDescent="0.2">
      <c r="A44" s="1" t="s">
        <v>7</v>
      </c>
      <c r="B44" s="8" t="s">
        <v>25</v>
      </c>
      <c r="C44" s="1" t="s">
        <v>10</v>
      </c>
      <c r="D44" s="1" t="s">
        <v>12</v>
      </c>
      <c r="E44" s="1">
        <v>1</v>
      </c>
      <c r="F44" s="1">
        <v>1</v>
      </c>
      <c r="G44" s="1">
        <v>3077576</v>
      </c>
      <c r="H44" s="3">
        <v>2365.8490000000002</v>
      </c>
      <c r="I44" s="1">
        <f>AVERAGE(H44:H46)</f>
        <v>2073.3203333333336</v>
      </c>
      <c r="J44" s="1">
        <f>AVERAGE(I44,I47)</f>
        <v>2072.1091666666671</v>
      </c>
      <c r="K44" s="3">
        <v>7281078883</v>
      </c>
      <c r="L44" s="2">
        <f t="shared" si="2"/>
        <v>6633939024.9533329</v>
      </c>
      <c r="M44" s="1">
        <f>AVERAGE(L44:L46)</f>
        <v>5631389859.3236113</v>
      </c>
      <c r="N44" s="1">
        <f>AVERAGE(M44,M47)</f>
        <v>5651748121.1722221</v>
      </c>
    </row>
    <row r="45" spans="1:21" x14ac:dyDescent="0.2">
      <c r="A45" s="1" t="s">
        <v>7</v>
      </c>
      <c r="B45" s="8" t="s">
        <v>25</v>
      </c>
      <c r="C45" s="1" t="s">
        <v>10</v>
      </c>
      <c r="D45" s="1" t="s">
        <v>12</v>
      </c>
      <c r="E45" s="1">
        <v>1</v>
      </c>
      <c r="F45" s="1">
        <v>2</v>
      </c>
      <c r="G45" s="1">
        <v>2993242</v>
      </c>
      <c r="H45" s="3">
        <v>1897.374</v>
      </c>
      <c r="K45" s="3">
        <v>5679299526</v>
      </c>
      <c r="L45" s="2">
        <f t="shared" si="2"/>
        <v>5049893070.0816669</v>
      </c>
    </row>
    <row r="46" spans="1:21" x14ac:dyDescent="0.2">
      <c r="A46" s="1" t="s">
        <v>7</v>
      </c>
      <c r="B46" s="8" t="s">
        <v>25</v>
      </c>
      <c r="C46" s="1" t="s">
        <v>10</v>
      </c>
      <c r="D46" s="1" t="s">
        <v>12</v>
      </c>
      <c r="E46" s="1">
        <v>1</v>
      </c>
      <c r="F46" s="1">
        <v>3</v>
      </c>
      <c r="G46" s="1">
        <v>2983367</v>
      </c>
      <c r="H46" s="3">
        <v>1956.7380000000001</v>
      </c>
      <c r="K46" s="3">
        <v>5837667465</v>
      </c>
      <c r="L46" s="2">
        <f t="shared" si="2"/>
        <v>5210337482.935833</v>
      </c>
    </row>
    <row r="47" spans="1:21" x14ac:dyDescent="0.2">
      <c r="A47" s="1" t="s">
        <v>7</v>
      </c>
      <c r="B47" s="8" t="s">
        <v>25</v>
      </c>
      <c r="C47" s="1" t="s">
        <v>10</v>
      </c>
      <c r="D47" s="1" t="s">
        <v>12</v>
      </c>
      <c r="E47" s="1">
        <v>2</v>
      </c>
      <c r="F47" s="1">
        <v>1</v>
      </c>
      <c r="G47" s="1">
        <v>3010862</v>
      </c>
      <c r="H47" s="3">
        <v>2424.299</v>
      </c>
      <c r="I47" s="1">
        <f>AVERAGE(H47:H49)</f>
        <v>2070.8980000000001</v>
      </c>
      <c r="K47" s="3">
        <v>7299230863</v>
      </c>
      <c r="L47" s="2">
        <f t="shared" si="2"/>
        <v>6666119346.8983335</v>
      </c>
      <c r="M47" s="1">
        <f>AVERAGE(L47:L49)</f>
        <v>5672106383.020833</v>
      </c>
    </row>
    <row r="48" spans="1:21" x14ac:dyDescent="0.2">
      <c r="A48" s="1" t="s">
        <v>7</v>
      </c>
      <c r="B48" s="8" t="s">
        <v>25</v>
      </c>
      <c r="C48" s="1" t="s">
        <v>10</v>
      </c>
      <c r="D48" s="1" t="s">
        <v>12</v>
      </c>
      <c r="E48" s="1">
        <v>2</v>
      </c>
      <c r="F48" s="1">
        <v>2</v>
      </c>
      <c r="G48" s="1">
        <v>3069195</v>
      </c>
      <c r="H48" s="3">
        <v>1813.06</v>
      </c>
      <c r="K48" s="3">
        <v>5564634934</v>
      </c>
      <c r="L48" s="2">
        <f t="shared" si="2"/>
        <v>4919257397.7124996</v>
      </c>
    </row>
    <row r="49" spans="1:14" x14ac:dyDescent="0.2">
      <c r="A49" s="1" t="s">
        <v>7</v>
      </c>
      <c r="B49" s="8" t="s">
        <v>25</v>
      </c>
      <c r="C49" s="1" t="s">
        <v>10</v>
      </c>
      <c r="D49" s="1" t="s">
        <v>12</v>
      </c>
      <c r="E49" s="1">
        <v>2</v>
      </c>
      <c r="F49" s="1">
        <v>3</v>
      </c>
      <c r="G49" s="1">
        <v>3076918</v>
      </c>
      <c r="H49" s="1">
        <v>1975.335</v>
      </c>
      <c r="K49" s="1">
        <v>6077943901</v>
      </c>
      <c r="L49" s="2">
        <f t="shared" si="2"/>
        <v>5430942404.4516668</v>
      </c>
    </row>
    <row r="50" spans="1:14" x14ac:dyDescent="0.2">
      <c r="A50" s="1" t="s">
        <v>7</v>
      </c>
      <c r="B50" s="8" t="s">
        <v>25</v>
      </c>
      <c r="C50" s="1" t="s">
        <v>10</v>
      </c>
      <c r="D50" s="1" t="s">
        <v>11</v>
      </c>
      <c r="E50" s="1">
        <v>1</v>
      </c>
      <c r="F50" s="1">
        <v>1</v>
      </c>
      <c r="G50" s="1">
        <v>3064528</v>
      </c>
      <c r="H50" s="1">
        <v>1783.354</v>
      </c>
      <c r="I50" s="1">
        <f>AVERAGE(H50:H52)</f>
        <v>1709.2893333333334</v>
      </c>
      <c r="J50" s="1">
        <f>AVERAGE(I50,I53)</f>
        <v>1654.9916666666668</v>
      </c>
      <c r="K50" s="1">
        <v>5465137847</v>
      </c>
      <c r="L50" s="2">
        <f t="shared" si="2"/>
        <v>4820741668.0266666</v>
      </c>
      <c r="M50" s="1">
        <f>AVERAGE(L50:L52)</f>
        <v>4474889042.8061113</v>
      </c>
      <c r="N50" s="1">
        <f>AVERAGE(M50,M53)</f>
        <v>4257703603.1258335</v>
      </c>
    </row>
    <row r="51" spans="1:14" x14ac:dyDescent="0.2">
      <c r="A51" s="1" t="s">
        <v>7</v>
      </c>
      <c r="B51" s="8" t="s">
        <v>25</v>
      </c>
      <c r="C51" s="1" t="s">
        <v>10</v>
      </c>
      <c r="D51" s="1" t="s">
        <v>11</v>
      </c>
      <c r="E51" s="1">
        <v>1</v>
      </c>
      <c r="F51" s="1">
        <v>2</v>
      </c>
      <c r="G51" s="1">
        <v>2768151</v>
      </c>
      <c r="H51" s="1">
        <v>1517.0129999999999</v>
      </c>
      <c r="K51" s="1">
        <v>4199320767</v>
      </c>
      <c r="L51" s="2">
        <f t="shared" si="2"/>
        <v>3617245508.6824999</v>
      </c>
    </row>
    <row r="52" spans="1:14" x14ac:dyDescent="0.2">
      <c r="A52" s="1" t="s">
        <v>7</v>
      </c>
      <c r="B52" s="8" t="s">
        <v>25</v>
      </c>
      <c r="C52" s="1" t="s">
        <v>10</v>
      </c>
      <c r="D52" s="1" t="s">
        <v>11</v>
      </c>
      <c r="E52" s="1">
        <v>1</v>
      </c>
      <c r="F52" s="1">
        <v>3</v>
      </c>
      <c r="G52" s="1">
        <v>3083479</v>
      </c>
      <c r="H52" s="1">
        <v>1827.501</v>
      </c>
      <c r="K52" s="1">
        <v>5635061068</v>
      </c>
      <c r="L52" s="2">
        <f t="shared" si="2"/>
        <v>4986679951.7091665</v>
      </c>
    </row>
    <row r="53" spans="1:14" x14ac:dyDescent="0.2">
      <c r="A53" s="1" t="s">
        <v>7</v>
      </c>
      <c r="B53" s="8" t="s">
        <v>25</v>
      </c>
      <c r="C53" s="1" t="s">
        <v>10</v>
      </c>
      <c r="D53" s="1" t="s">
        <v>11</v>
      </c>
      <c r="E53" s="1">
        <v>2</v>
      </c>
      <c r="F53" s="1">
        <v>1</v>
      </c>
      <c r="G53" s="1">
        <v>2941244</v>
      </c>
      <c r="H53" s="1">
        <v>1687.4010000000001</v>
      </c>
      <c r="I53" s="1">
        <f>AVERAGE(H53:H55)</f>
        <v>1600.6940000000002</v>
      </c>
      <c r="K53" s="1">
        <v>4963057953</v>
      </c>
      <c r="L53" s="2">
        <f t="shared" si="2"/>
        <v>4344585419.8633327</v>
      </c>
      <c r="M53" s="1">
        <f>AVERAGE(L53:L55)</f>
        <v>4040518163.4455552</v>
      </c>
    </row>
    <row r="54" spans="1:14" x14ac:dyDescent="0.2">
      <c r="A54" s="1" t="s">
        <v>7</v>
      </c>
      <c r="B54" s="8" t="s">
        <v>25</v>
      </c>
      <c r="C54" s="1" t="s">
        <v>10</v>
      </c>
      <c r="D54" s="1" t="s">
        <v>11</v>
      </c>
      <c r="E54" s="1">
        <v>2</v>
      </c>
      <c r="F54" s="1">
        <v>2</v>
      </c>
      <c r="G54" s="1">
        <v>2911995</v>
      </c>
      <c r="H54" s="1">
        <v>1655.761</v>
      </c>
      <c r="K54" s="1">
        <v>4821568884</v>
      </c>
      <c r="L54" s="2">
        <f t="shared" si="2"/>
        <v>4209246708.7124996</v>
      </c>
    </row>
    <row r="55" spans="1:14" x14ac:dyDescent="0.2">
      <c r="A55" s="1" t="s">
        <v>7</v>
      </c>
      <c r="B55" s="8" t="s">
        <v>25</v>
      </c>
      <c r="C55" s="1" t="s">
        <v>10</v>
      </c>
      <c r="D55" s="1" t="s">
        <v>11</v>
      </c>
      <c r="E55" s="1">
        <v>2</v>
      </c>
      <c r="F55" s="1">
        <v>3</v>
      </c>
      <c r="G55" s="1">
        <v>2857277</v>
      </c>
      <c r="H55" s="1">
        <v>1458.92</v>
      </c>
      <c r="K55" s="1">
        <v>4168538664</v>
      </c>
      <c r="L55" s="2">
        <f t="shared" si="2"/>
        <v>3567722361.7608333</v>
      </c>
    </row>
    <row r="56" spans="1:14" x14ac:dyDescent="0.2">
      <c r="A56" s="1" t="s">
        <v>7</v>
      </c>
      <c r="B56" s="1" t="s">
        <v>13</v>
      </c>
      <c r="C56" s="1" t="s">
        <v>8</v>
      </c>
      <c r="D56" s="1" t="s">
        <v>9</v>
      </c>
      <c r="E56" s="1">
        <v>1</v>
      </c>
      <c r="F56" s="1">
        <v>1</v>
      </c>
      <c r="G56" s="1">
        <v>3088856</v>
      </c>
      <c r="H56" s="1">
        <v>2150.2950000000001</v>
      </c>
      <c r="I56" s="1">
        <f>AVERAGE(H56:H58)</f>
        <v>1968.604</v>
      </c>
      <c r="J56" s="1">
        <f>AVERAGE(I56,I59)</f>
        <v>2129.0455000000002</v>
      </c>
      <c r="K56" s="1">
        <v>6641951505</v>
      </c>
      <c r="L56" s="2">
        <f t="shared" ref="L56:L73" si="3">K56-(G56*J$98)</f>
        <v>6220394734.3066664</v>
      </c>
      <c r="M56" s="1">
        <f>AVERAGE(L56:L58)</f>
        <v>5666765975.5033331</v>
      </c>
      <c r="N56" s="1">
        <f>AVERAGE(M56,M59)</f>
        <v>6167920857.0333338</v>
      </c>
    </row>
    <row r="57" spans="1:14" x14ac:dyDescent="0.2">
      <c r="A57" s="1" t="s">
        <v>7</v>
      </c>
      <c r="B57" s="1" t="s">
        <v>13</v>
      </c>
      <c r="C57" s="1" t="s">
        <v>8</v>
      </c>
      <c r="D57" s="1" t="s">
        <v>9</v>
      </c>
      <c r="E57" s="1">
        <v>1</v>
      </c>
      <c r="F57" s="1">
        <v>2</v>
      </c>
      <c r="G57" s="1">
        <v>3102440</v>
      </c>
      <c r="H57" s="1">
        <v>1972.6669999999999</v>
      </c>
      <c r="K57" s="1">
        <v>6120081655</v>
      </c>
      <c r="L57" s="2">
        <f t="shared" si="3"/>
        <v>5696670985.2666664</v>
      </c>
    </row>
    <row r="58" spans="1:14" x14ac:dyDescent="0.2">
      <c r="A58" s="1" t="s">
        <v>7</v>
      </c>
      <c r="B58" s="1" t="s">
        <v>13</v>
      </c>
      <c r="C58" s="1" t="s">
        <v>8</v>
      </c>
      <c r="D58" s="1" t="s">
        <v>9</v>
      </c>
      <c r="E58" s="1">
        <v>1</v>
      </c>
      <c r="F58" s="1">
        <v>3</v>
      </c>
      <c r="G58" s="1">
        <v>3087533</v>
      </c>
      <c r="H58" s="1">
        <v>1782.85</v>
      </c>
      <c r="K58" s="1">
        <v>5504608419</v>
      </c>
      <c r="L58" s="2">
        <f t="shared" si="3"/>
        <v>5083232206.9366665</v>
      </c>
    </row>
    <row r="59" spans="1:14" x14ac:dyDescent="0.2">
      <c r="A59" s="1" t="s">
        <v>7</v>
      </c>
      <c r="B59" s="1" t="s">
        <v>13</v>
      </c>
      <c r="C59" s="1" t="s">
        <v>8</v>
      </c>
      <c r="D59" s="1" t="s">
        <v>9</v>
      </c>
      <c r="E59" s="1">
        <v>2</v>
      </c>
      <c r="F59" s="1">
        <v>1</v>
      </c>
      <c r="G59" s="1">
        <v>3073855</v>
      </c>
      <c r="H59" s="1">
        <v>2153.5549999999998</v>
      </c>
      <c r="I59" s="1">
        <f>AVERAGE(H59:H61)</f>
        <v>2289.4870000000005</v>
      </c>
      <c r="K59" s="1">
        <v>6619714909</v>
      </c>
      <c r="L59" s="2">
        <f t="shared" si="3"/>
        <v>6200205424.7833338</v>
      </c>
      <c r="M59" s="1">
        <f>AVERAGE(L59:L61)</f>
        <v>6669075738.5633345</v>
      </c>
    </row>
    <row r="60" spans="1:14" x14ac:dyDescent="0.2">
      <c r="A60" s="1" t="s">
        <v>7</v>
      </c>
      <c r="B60" s="1" t="s">
        <v>13</v>
      </c>
      <c r="C60" s="1" t="s">
        <v>8</v>
      </c>
      <c r="D60" s="1" t="s">
        <v>9</v>
      </c>
      <c r="E60" s="1">
        <v>2</v>
      </c>
      <c r="F60" s="1">
        <v>2</v>
      </c>
      <c r="G60" s="1">
        <v>3099474</v>
      </c>
      <c r="H60" s="1">
        <v>2588.1170000000002</v>
      </c>
      <c r="K60" s="1">
        <v>8021800601</v>
      </c>
      <c r="L60" s="2">
        <f t="shared" si="3"/>
        <v>7598794721.0600004</v>
      </c>
    </row>
    <row r="61" spans="1:14" x14ac:dyDescent="0.2">
      <c r="A61" s="1" t="s">
        <v>7</v>
      </c>
      <c r="B61" s="1" t="s">
        <v>13</v>
      </c>
      <c r="C61" s="1" t="s">
        <v>8</v>
      </c>
      <c r="D61" s="1" t="s">
        <v>9</v>
      </c>
      <c r="E61" s="1">
        <v>2</v>
      </c>
      <c r="F61" s="1">
        <v>3</v>
      </c>
      <c r="G61" s="1">
        <v>3119222</v>
      </c>
      <c r="H61" s="1">
        <v>2126.7890000000002</v>
      </c>
      <c r="K61" s="1">
        <v>6633928091</v>
      </c>
      <c r="L61" s="2">
        <f t="shared" si="3"/>
        <v>6208227069.8466663</v>
      </c>
    </row>
    <row r="62" spans="1:14" x14ac:dyDescent="0.2">
      <c r="A62" s="1" t="s">
        <v>7</v>
      </c>
      <c r="B62" s="1" t="s">
        <v>13</v>
      </c>
      <c r="C62" s="1" t="s">
        <v>8</v>
      </c>
      <c r="D62" s="1" t="s">
        <v>12</v>
      </c>
      <c r="E62" s="1">
        <v>1</v>
      </c>
      <c r="F62" s="1">
        <v>1</v>
      </c>
      <c r="G62" s="1">
        <v>3038221</v>
      </c>
      <c r="H62" s="1">
        <v>880.77800000000002</v>
      </c>
      <c r="I62" s="1">
        <f>AVERAGE(H62:H64)</f>
        <v>800.31700000000001</v>
      </c>
      <c r="J62" s="1">
        <f>AVERAGE(I62,I65)</f>
        <v>698.49299999999994</v>
      </c>
      <c r="K62" s="1">
        <v>2675996959</v>
      </c>
      <c r="L62" s="2">
        <f t="shared" si="3"/>
        <v>2261350684.3233333</v>
      </c>
      <c r="M62" s="1">
        <f>AVERAGE(L62:L64)</f>
        <v>1998237744.2222223</v>
      </c>
      <c r="N62" s="1">
        <f>AVERAGE(M62,M65)</f>
        <v>1661955154.8061113</v>
      </c>
    </row>
    <row r="63" spans="1:14" x14ac:dyDescent="0.2">
      <c r="A63" s="1" t="s">
        <v>7</v>
      </c>
      <c r="B63" s="1" t="s">
        <v>13</v>
      </c>
      <c r="C63" s="1" t="s">
        <v>8</v>
      </c>
      <c r="D63" s="1" t="s">
        <v>12</v>
      </c>
      <c r="E63" s="1">
        <v>1</v>
      </c>
      <c r="F63" s="1">
        <v>2</v>
      </c>
      <c r="G63" s="1">
        <v>2991768</v>
      </c>
      <c r="H63" s="1">
        <v>735.98400000000004</v>
      </c>
      <c r="K63" s="1">
        <v>2201892886</v>
      </c>
      <c r="L63" s="2">
        <f t="shared" si="3"/>
        <v>1793586361.9200001</v>
      </c>
    </row>
    <row r="64" spans="1:14" x14ac:dyDescent="0.2">
      <c r="A64" s="1" t="s">
        <v>7</v>
      </c>
      <c r="B64" s="1" t="s">
        <v>13</v>
      </c>
      <c r="C64" s="1" t="s">
        <v>8</v>
      </c>
      <c r="D64" s="1" t="s">
        <v>12</v>
      </c>
      <c r="E64" s="1">
        <v>1</v>
      </c>
      <c r="F64" s="1">
        <v>3</v>
      </c>
      <c r="G64" s="1">
        <v>2994811</v>
      </c>
      <c r="H64" s="1">
        <v>784.18899999999996</v>
      </c>
      <c r="K64" s="1">
        <v>2348498009</v>
      </c>
      <c r="L64" s="2">
        <f t="shared" si="3"/>
        <v>1939776186.4233334</v>
      </c>
    </row>
    <row r="65" spans="1:14" x14ac:dyDescent="0.2">
      <c r="A65" s="1" t="s">
        <v>7</v>
      </c>
      <c r="B65" s="1" t="s">
        <v>13</v>
      </c>
      <c r="C65" s="1" t="s">
        <v>8</v>
      </c>
      <c r="D65" s="1" t="s">
        <v>12</v>
      </c>
      <c r="E65" s="1">
        <v>2</v>
      </c>
      <c r="F65" s="1">
        <v>1</v>
      </c>
      <c r="G65" s="1">
        <v>2480722</v>
      </c>
      <c r="H65" s="1">
        <v>541.42899999999997</v>
      </c>
      <c r="I65" s="1">
        <f>AVERAGE(H65:H67)</f>
        <v>596.66899999999998</v>
      </c>
      <c r="K65" s="1">
        <v>1343135439</v>
      </c>
      <c r="L65" s="2">
        <f t="shared" si="3"/>
        <v>1004574769.5133333</v>
      </c>
      <c r="M65" s="1">
        <f>AVERAGE(L65:L67)</f>
        <v>1325672565.3900001</v>
      </c>
    </row>
    <row r="66" spans="1:14" x14ac:dyDescent="0.2">
      <c r="A66" s="1" t="s">
        <v>7</v>
      </c>
      <c r="B66" s="1" t="s">
        <v>13</v>
      </c>
      <c r="C66" s="1" t="s">
        <v>8</v>
      </c>
      <c r="D66" s="1" t="s">
        <v>12</v>
      </c>
      <c r="E66" s="1">
        <v>2</v>
      </c>
      <c r="F66" s="1">
        <v>2</v>
      </c>
      <c r="G66" s="1">
        <v>3114705</v>
      </c>
      <c r="H66" s="1">
        <v>611.77200000000005</v>
      </c>
      <c r="K66" s="1">
        <v>1905487931</v>
      </c>
      <c r="L66" s="2">
        <f t="shared" si="3"/>
        <v>1480403374.95</v>
      </c>
    </row>
    <row r="67" spans="1:14" x14ac:dyDescent="0.2">
      <c r="A67" s="1" t="s">
        <v>7</v>
      </c>
      <c r="B67" s="1" t="s">
        <v>13</v>
      </c>
      <c r="C67" s="1" t="s">
        <v>8</v>
      </c>
      <c r="D67" s="1" t="s">
        <v>12</v>
      </c>
      <c r="E67" s="1">
        <v>2</v>
      </c>
      <c r="F67" s="1">
        <v>3</v>
      </c>
      <c r="G67" s="1">
        <v>2982116</v>
      </c>
      <c r="H67" s="1">
        <v>636.80600000000004</v>
      </c>
      <c r="K67" s="1">
        <v>1899028803</v>
      </c>
      <c r="L67" s="2">
        <f t="shared" si="3"/>
        <v>1492039551.7066667</v>
      </c>
    </row>
    <row r="68" spans="1:14" x14ac:dyDescent="0.2">
      <c r="A68" s="1" t="s">
        <v>7</v>
      </c>
      <c r="B68" s="1" t="s">
        <v>13</v>
      </c>
      <c r="C68" s="1" t="s">
        <v>8</v>
      </c>
      <c r="D68" s="1" t="s">
        <v>11</v>
      </c>
      <c r="E68" s="1">
        <v>1</v>
      </c>
      <c r="F68" s="1">
        <v>1</v>
      </c>
      <c r="G68" s="1">
        <v>2815664</v>
      </c>
      <c r="H68" s="1">
        <v>932.25199999999995</v>
      </c>
      <c r="I68" s="1">
        <f>AVERAGE(H68:H70)</f>
        <v>1418.8310000000001</v>
      </c>
      <c r="J68" s="1">
        <f>AVERAGE(I68,I71)</f>
        <v>1728.0715</v>
      </c>
      <c r="K68" s="1">
        <v>2624909432</v>
      </c>
      <c r="L68" s="2">
        <f t="shared" si="3"/>
        <v>2240636994.8266668</v>
      </c>
      <c r="M68" s="1">
        <f>AVERAGE(L68:L70)</f>
        <v>3721661098.7955556</v>
      </c>
      <c r="N68" s="1">
        <f>AVERAGE(M68,M71)</f>
        <v>4764409945.2627773</v>
      </c>
    </row>
    <row r="69" spans="1:14" x14ac:dyDescent="0.2">
      <c r="A69" s="1" t="s">
        <v>7</v>
      </c>
      <c r="B69" s="1" t="s">
        <v>13</v>
      </c>
      <c r="C69" s="1" t="s">
        <v>8</v>
      </c>
      <c r="D69" s="1" t="s">
        <v>11</v>
      </c>
      <c r="E69" s="1">
        <v>1</v>
      </c>
      <c r="F69" s="1">
        <v>2</v>
      </c>
      <c r="G69" s="1">
        <v>2883172</v>
      </c>
      <c r="H69" s="1">
        <v>1132.7860000000001</v>
      </c>
      <c r="K69" s="1">
        <v>3266018191</v>
      </c>
      <c r="L69" s="2">
        <f t="shared" si="3"/>
        <v>2872532487.0133333</v>
      </c>
    </row>
    <row r="70" spans="1:14" x14ac:dyDescent="0.2">
      <c r="A70" s="1" t="s">
        <v>7</v>
      </c>
      <c r="B70" s="1" t="s">
        <v>13</v>
      </c>
      <c r="C70" s="1" t="s">
        <v>8</v>
      </c>
      <c r="D70" s="1" t="s">
        <v>11</v>
      </c>
      <c r="E70" s="1">
        <v>1</v>
      </c>
      <c r="F70" s="1">
        <v>3</v>
      </c>
      <c r="G70" s="1">
        <v>2944952</v>
      </c>
      <c r="H70" s="1">
        <v>2191.4549999999999</v>
      </c>
      <c r="K70" s="1">
        <v>6453731047</v>
      </c>
      <c r="L70" s="2">
        <f t="shared" si="3"/>
        <v>6051813814.5466671</v>
      </c>
    </row>
    <row r="71" spans="1:14" x14ac:dyDescent="0.2">
      <c r="A71" s="1" t="s">
        <v>7</v>
      </c>
      <c r="B71" s="1" t="s">
        <v>13</v>
      </c>
      <c r="C71" s="1" t="s">
        <v>8</v>
      </c>
      <c r="D71" s="1" t="s">
        <v>11</v>
      </c>
      <c r="E71" s="1">
        <v>2</v>
      </c>
      <c r="F71" s="1">
        <v>1</v>
      </c>
      <c r="G71" s="1">
        <v>3095487</v>
      </c>
      <c r="H71" s="1">
        <v>1993.972</v>
      </c>
      <c r="I71" s="1">
        <f>AVERAGE(H71:H73)</f>
        <v>2037.3119999999999</v>
      </c>
      <c r="K71" s="1">
        <v>6172314378</v>
      </c>
      <c r="L71" s="2">
        <f t="shared" si="3"/>
        <v>5749852630.5299997</v>
      </c>
      <c r="M71" s="1">
        <f>AVERAGE(L71:L73)</f>
        <v>5807158791.7299995</v>
      </c>
    </row>
    <row r="72" spans="1:14" x14ac:dyDescent="0.2">
      <c r="A72" s="1" t="s">
        <v>7</v>
      </c>
      <c r="B72" s="1" t="s">
        <v>13</v>
      </c>
      <c r="C72" s="1" t="s">
        <v>8</v>
      </c>
      <c r="D72" s="1" t="s">
        <v>11</v>
      </c>
      <c r="E72" s="1">
        <v>2</v>
      </c>
      <c r="F72" s="1">
        <v>2</v>
      </c>
      <c r="G72" s="1">
        <v>3005588</v>
      </c>
      <c r="H72" s="1">
        <v>1920.06</v>
      </c>
      <c r="K72" s="1">
        <v>5770910336</v>
      </c>
      <c r="L72" s="2">
        <f t="shared" si="3"/>
        <v>5360717704.3866663</v>
      </c>
    </row>
    <row r="73" spans="1:14" x14ac:dyDescent="0.2">
      <c r="A73" s="1" t="s">
        <v>7</v>
      </c>
      <c r="B73" s="1" t="s">
        <v>13</v>
      </c>
      <c r="C73" s="1" t="s">
        <v>8</v>
      </c>
      <c r="D73" s="1" t="s">
        <v>11</v>
      </c>
      <c r="E73" s="1">
        <v>2</v>
      </c>
      <c r="F73" s="1">
        <v>3</v>
      </c>
      <c r="G73" s="1">
        <v>3061426</v>
      </c>
      <c r="H73" s="1">
        <v>2197.904</v>
      </c>
      <c r="K73" s="1">
        <v>6728719256</v>
      </c>
      <c r="L73" s="2">
        <f t="shared" si="3"/>
        <v>6310906040.2733335</v>
      </c>
    </row>
    <row r="74" spans="1:14" x14ac:dyDescent="0.2">
      <c r="A74" s="1" t="s">
        <v>7</v>
      </c>
      <c r="B74" s="1" t="s">
        <v>13</v>
      </c>
      <c r="C74" s="1" t="s">
        <v>10</v>
      </c>
      <c r="D74" s="1" t="s">
        <v>9</v>
      </c>
      <c r="E74" s="1">
        <v>1</v>
      </c>
      <c r="F74" s="1">
        <v>1</v>
      </c>
      <c r="G74" s="1">
        <v>3015250</v>
      </c>
      <c r="H74" s="1">
        <v>1110.2829999999999</v>
      </c>
      <c r="I74" s="1">
        <f>AVERAGE(H72:H76)</f>
        <v>1446.1449999999998</v>
      </c>
      <c r="J74" s="1">
        <f>AVERAGE(I74,I77)</f>
        <v>1249.8214999999998</v>
      </c>
      <c r="K74" s="1">
        <v>3347780349</v>
      </c>
      <c r="L74" s="2">
        <f t="shared" ref="L74:L91" si="4">K74-(G74*J$92)</f>
        <v>2713746142.5416665</v>
      </c>
      <c r="M74" s="1">
        <f>AVERAGE(L74:L76)</f>
        <v>2492196759.5588889</v>
      </c>
      <c r="N74" s="1">
        <f>AVERAGE(M74,M77)</f>
        <v>2489652894.8458333</v>
      </c>
    </row>
    <row r="75" spans="1:14" x14ac:dyDescent="0.2">
      <c r="A75" s="1" t="s">
        <v>7</v>
      </c>
      <c r="B75" s="1" t="s">
        <v>13</v>
      </c>
      <c r="C75" s="1" t="s">
        <v>10</v>
      </c>
      <c r="D75" s="1" t="s">
        <v>9</v>
      </c>
      <c r="E75" s="1">
        <v>1</v>
      </c>
      <c r="F75" s="1">
        <v>2</v>
      </c>
      <c r="G75" s="1">
        <v>3061685</v>
      </c>
      <c r="H75" s="1">
        <v>1028.7919999999999</v>
      </c>
      <c r="K75" s="1">
        <v>3149838438</v>
      </c>
      <c r="L75" s="2">
        <f t="shared" si="4"/>
        <v>2506040073.2208333</v>
      </c>
    </row>
    <row r="76" spans="1:14" x14ac:dyDescent="0.2">
      <c r="A76" s="1" t="s">
        <v>7</v>
      </c>
      <c r="B76" s="1" t="s">
        <v>13</v>
      </c>
      <c r="C76" s="1" t="s">
        <v>10</v>
      </c>
      <c r="D76" s="1" t="s">
        <v>9</v>
      </c>
      <c r="E76" s="1">
        <v>1</v>
      </c>
      <c r="F76" s="1">
        <v>3</v>
      </c>
      <c r="G76" s="1">
        <v>2956213</v>
      </c>
      <c r="H76" s="1">
        <v>973.68600000000004</v>
      </c>
      <c r="K76" s="1">
        <v>2878424215</v>
      </c>
      <c r="L76" s="2">
        <f t="shared" si="4"/>
        <v>2256804062.9141665</v>
      </c>
    </row>
    <row r="77" spans="1:14" x14ac:dyDescent="0.2">
      <c r="A77" s="1" t="s">
        <v>7</v>
      </c>
      <c r="B77" s="1" t="s">
        <v>13</v>
      </c>
      <c r="C77" s="1" t="s">
        <v>10</v>
      </c>
      <c r="D77" s="1" t="s">
        <v>9</v>
      </c>
      <c r="E77" s="1">
        <v>2</v>
      </c>
      <c r="F77" s="1">
        <v>1</v>
      </c>
      <c r="G77" s="1">
        <v>2962454</v>
      </c>
      <c r="H77" s="1">
        <v>1008.7430000000001</v>
      </c>
      <c r="I77" s="1">
        <f>AVERAGE(H77:H79)</f>
        <v>1053.4979999999998</v>
      </c>
      <c r="K77" s="1">
        <v>2988353904</v>
      </c>
      <c r="L77" s="2">
        <f t="shared" si="4"/>
        <v>2365421420.4383335</v>
      </c>
      <c r="M77" s="1">
        <f>AVERAGE(L77:L79)</f>
        <v>2487109030.1327777</v>
      </c>
    </row>
    <row r="78" spans="1:14" x14ac:dyDescent="0.2">
      <c r="A78" s="1" t="s">
        <v>7</v>
      </c>
      <c r="B78" s="1" t="s">
        <v>13</v>
      </c>
      <c r="C78" s="1" t="s">
        <v>10</v>
      </c>
      <c r="D78" s="1" t="s">
        <v>9</v>
      </c>
      <c r="E78" s="1">
        <v>2</v>
      </c>
      <c r="F78" s="1">
        <v>2</v>
      </c>
      <c r="G78" s="1">
        <v>3007131</v>
      </c>
      <c r="H78" s="1">
        <v>1108.21</v>
      </c>
      <c r="K78" s="1">
        <v>3332531428</v>
      </c>
      <c r="L78" s="2">
        <f t="shared" si="4"/>
        <v>2700204451.0324998</v>
      </c>
    </row>
    <row r="79" spans="1:14" x14ac:dyDescent="0.2">
      <c r="A79" s="1" t="s">
        <v>7</v>
      </c>
      <c r="B79" s="1" t="s">
        <v>13</v>
      </c>
      <c r="C79" s="1" t="s">
        <v>10</v>
      </c>
      <c r="D79" s="1" t="s">
        <v>9</v>
      </c>
      <c r="E79" s="1">
        <v>2</v>
      </c>
      <c r="F79" s="1">
        <v>3</v>
      </c>
      <c r="G79" s="1">
        <v>2875077</v>
      </c>
      <c r="H79" s="1">
        <v>1043.5409999999999</v>
      </c>
      <c r="K79" s="1">
        <v>3000260431</v>
      </c>
      <c r="L79" s="2">
        <f t="shared" si="4"/>
        <v>2395701218.9274998</v>
      </c>
    </row>
    <row r="80" spans="1:14" x14ac:dyDescent="0.2">
      <c r="A80" s="1" t="s">
        <v>7</v>
      </c>
      <c r="B80" s="1" t="s">
        <v>13</v>
      </c>
      <c r="C80" s="1" t="s">
        <v>10</v>
      </c>
      <c r="D80" s="1" t="s">
        <v>12</v>
      </c>
      <c r="E80" s="1">
        <v>1</v>
      </c>
      <c r="F80" s="1">
        <v>1</v>
      </c>
      <c r="G80" s="1">
        <v>2959978</v>
      </c>
      <c r="H80" s="1">
        <v>1170.443</v>
      </c>
      <c r="I80" s="1">
        <f>AVERAGE(H80:H82)</f>
        <v>1101.3046666666667</v>
      </c>
      <c r="J80" s="1">
        <f>AVERAGE(I80,I83)</f>
        <v>1211.6965</v>
      </c>
      <c r="K80" s="1">
        <v>3464485215</v>
      </c>
      <c r="L80" s="2">
        <f t="shared" si="4"/>
        <v>2842073374.4016666</v>
      </c>
      <c r="M80" s="1">
        <f>AVERAGE(L80:L82)</f>
        <v>2618971830.4211111</v>
      </c>
      <c r="N80" s="1">
        <f>AVERAGE(M80,M83)</f>
        <v>2957506514.8772221</v>
      </c>
    </row>
    <row r="81" spans="1:14" x14ac:dyDescent="0.2">
      <c r="A81" s="1" t="s">
        <v>7</v>
      </c>
      <c r="B81" s="1" t="s">
        <v>13</v>
      </c>
      <c r="C81" s="1" t="s">
        <v>10</v>
      </c>
      <c r="D81" s="1" t="s">
        <v>12</v>
      </c>
      <c r="E81" s="1">
        <v>1</v>
      </c>
      <c r="F81" s="1">
        <v>2</v>
      </c>
      <c r="G81" s="1">
        <v>2985436</v>
      </c>
      <c r="H81" s="1">
        <v>1164.7370000000001</v>
      </c>
      <c r="K81" s="1">
        <v>3477246279</v>
      </c>
      <c r="L81" s="2">
        <f t="shared" si="4"/>
        <v>2849481236.2366667</v>
      </c>
    </row>
    <row r="82" spans="1:14" x14ac:dyDescent="0.2">
      <c r="A82" s="1" t="s">
        <v>7</v>
      </c>
      <c r="B82" s="1" t="s">
        <v>13</v>
      </c>
      <c r="C82" s="1" t="s">
        <v>10</v>
      </c>
      <c r="D82" s="1" t="s">
        <v>12</v>
      </c>
      <c r="E82" s="1">
        <v>1</v>
      </c>
      <c r="F82" s="1">
        <v>3</v>
      </c>
      <c r="G82" s="1">
        <v>2854950</v>
      </c>
      <c r="H82" s="1">
        <v>968.73400000000004</v>
      </c>
      <c r="K82" s="1">
        <v>2765687871</v>
      </c>
      <c r="L82" s="2">
        <f t="shared" si="4"/>
        <v>2165360880.625</v>
      </c>
    </row>
    <row r="83" spans="1:14" x14ac:dyDescent="0.2">
      <c r="A83" s="1" t="s">
        <v>7</v>
      </c>
      <c r="B83" s="1" t="s">
        <v>13</v>
      </c>
      <c r="C83" s="1" t="s">
        <v>10</v>
      </c>
      <c r="D83" s="1" t="s">
        <v>12</v>
      </c>
      <c r="E83" s="1">
        <v>2</v>
      </c>
      <c r="F83" s="1">
        <v>1</v>
      </c>
      <c r="G83" s="1">
        <v>3016411</v>
      </c>
      <c r="H83" s="1">
        <v>1367.498</v>
      </c>
      <c r="I83" s="1">
        <f>AVERAGE(H83:H85)</f>
        <v>1322.0883333333334</v>
      </c>
      <c r="K83" s="1">
        <v>4124936238</v>
      </c>
      <c r="L83" s="2">
        <f t="shared" si="4"/>
        <v>3490657901.2991667</v>
      </c>
      <c r="M83" s="1">
        <f>AVERAGE(L83:L85)</f>
        <v>3296041199.3333335</v>
      </c>
    </row>
    <row r="84" spans="1:14" x14ac:dyDescent="0.2">
      <c r="A84" s="1" t="s">
        <v>7</v>
      </c>
      <c r="B84" s="1" t="s">
        <v>13</v>
      </c>
      <c r="C84" s="1" t="s">
        <v>10</v>
      </c>
      <c r="D84" s="1" t="s">
        <v>12</v>
      </c>
      <c r="E84" s="1">
        <v>2</v>
      </c>
      <c r="F84" s="1">
        <v>2</v>
      </c>
      <c r="G84" s="1">
        <v>2988056</v>
      </c>
      <c r="H84" s="1">
        <v>1379.0450000000001</v>
      </c>
      <c r="K84" s="1">
        <v>4120662433</v>
      </c>
      <c r="L84" s="2">
        <f t="shared" si="4"/>
        <v>3492346467.5533333</v>
      </c>
    </row>
    <row r="85" spans="1:14" x14ac:dyDescent="0.2">
      <c r="A85" s="1" t="s">
        <v>7</v>
      </c>
      <c r="B85" s="1" t="s">
        <v>13</v>
      </c>
      <c r="C85" s="1" t="s">
        <v>10</v>
      </c>
      <c r="D85" s="1" t="s">
        <v>12</v>
      </c>
      <c r="E85" s="1">
        <v>2</v>
      </c>
      <c r="F85" s="1">
        <v>3</v>
      </c>
      <c r="G85" s="1">
        <v>2877933</v>
      </c>
      <c r="H85" s="1">
        <v>1219.722</v>
      </c>
      <c r="K85" s="1">
        <v>3510278989</v>
      </c>
      <c r="L85" s="2">
        <f t="shared" si="4"/>
        <v>2905119229.1475</v>
      </c>
    </row>
    <row r="86" spans="1:14" x14ac:dyDescent="0.2">
      <c r="A86" s="1" t="s">
        <v>7</v>
      </c>
      <c r="B86" s="1" t="s">
        <v>13</v>
      </c>
      <c r="C86" s="1" t="s">
        <v>10</v>
      </c>
      <c r="D86" s="1" t="s">
        <v>11</v>
      </c>
      <c r="E86" s="1">
        <v>1</v>
      </c>
      <c r="F86" s="1">
        <v>1</v>
      </c>
      <c r="G86" s="1">
        <v>3061103</v>
      </c>
      <c r="H86" s="1">
        <v>2142.12</v>
      </c>
      <c r="I86" s="1">
        <f>AVERAGE(H86:H88)</f>
        <v>2318.5023333333334</v>
      </c>
      <c r="J86" s="1">
        <f>AVERAGE(I86,I89)</f>
        <v>2341.319</v>
      </c>
      <c r="K86" s="1">
        <v>6557251052</v>
      </c>
      <c r="L86" s="2">
        <f t="shared" si="4"/>
        <v>5913575067.7558336</v>
      </c>
      <c r="M86" s="1">
        <f>AVERAGE(L86:L88)</f>
        <v>6541277374.7283325</v>
      </c>
      <c r="N86" s="1">
        <f>AVERAGE(M86,M89)</f>
        <v>6507480044.8470821</v>
      </c>
    </row>
    <row r="87" spans="1:14" x14ac:dyDescent="0.2">
      <c r="A87" s="1" t="s">
        <v>7</v>
      </c>
      <c r="B87" s="1" t="s">
        <v>13</v>
      </c>
      <c r="C87" s="1" t="s">
        <v>10</v>
      </c>
      <c r="D87" s="1" t="s">
        <v>11</v>
      </c>
      <c r="E87" s="1">
        <v>1</v>
      </c>
      <c r="F87" s="1">
        <v>2</v>
      </c>
      <c r="G87" s="1">
        <v>3129977</v>
      </c>
      <c r="H87" s="1">
        <v>2298.9369999999999</v>
      </c>
      <c r="K87" s="1">
        <v>7195618480</v>
      </c>
      <c r="L87" s="2">
        <f t="shared" si="4"/>
        <v>6537459958.0108337</v>
      </c>
    </row>
    <row r="88" spans="1:14" x14ac:dyDescent="0.2">
      <c r="A88" s="1" t="s">
        <v>7</v>
      </c>
      <c r="B88" s="1" t="s">
        <v>13</v>
      </c>
      <c r="C88" s="1" t="s">
        <v>10</v>
      </c>
      <c r="D88" s="1" t="s">
        <v>11</v>
      </c>
      <c r="E88" s="1">
        <v>1</v>
      </c>
      <c r="F88" s="1">
        <v>3</v>
      </c>
      <c r="G88" s="1">
        <v>3112958</v>
      </c>
      <c r="H88" s="1">
        <v>2514.4499999999998</v>
      </c>
      <c r="K88" s="1">
        <v>7827376936</v>
      </c>
      <c r="L88" s="2">
        <f t="shared" si="4"/>
        <v>7172797098.4183331</v>
      </c>
    </row>
    <row r="89" spans="1:14" x14ac:dyDescent="0.2">
      <c r="A89" s="1" t="s">
        <v>7</v>
      </c>
      <c r="B89" s="1" t="s">
        <v>13</v>
      </c>
      <c r="C89" s="1" t="s">
        <v>10</v>
      </c>
      <c r="D89" s="1" t="s">
        <v>11</v>
      </c>
      <c r="E89" s="1">
        <v>2</v>
      </c>
      <c r="F89" s="1">
        <v>1</v>
      </c>
      <c r="G89" s="1">
        <v>3079095</v>
      </c>
      <c r="H89" s="1">
        <v>2467.2489999999998</v>
      </c>
      <c r="I89" s="1">
        <f>AVERAGE(H89:H91)</f>
        <v>2364.1356666666666</v>
      </c>
      <c r="K89" s="1">
        <v>7596895571</v>
      </c>
      <c r="L89" s="2">
        <f t="shared" si="4"/>
        <v>6949436303.9624996</v>
      </c>
      <c r="M89" s="1">
        <f>AVERAGE(L89:L91)</f>
        <v>6473682714.9658327</v>
      </c>
    </row>
    <row r="90" spans="1:14" x14ac:dyDescent="0.2">
      <c r="A90" s="1" t="s">
        <v>7</v>
      </c>
      <c r="B90" s="1" t="s">
        <v>13</v>
      </c>
      <c r="C90" s="1" t="s">
        <v>10</v>
      </c>
      <c r="D90" s="1" t="s">
        <v>11</v>
      </c>
      <c r="E90" s="1">
        <v>2</v>
      </c>
      <c r="F90" s="1">
        <v>2</v>
      </c>
      <c r="G90" s="1">
        <v>2889376</v>
      </c>
      <c r="H90" s="1">
        <v>2253.212</v>
      </c>
      <c r="K90" s="1">
        <v>6510377375</v>
      </c>
      <c r="L90" s="2">
        <f t="shared" si="4"/>
        <v>5902811428.7866669</v>
      </c>
    </row>
    <row r="91" spans="1:14" x14ac:dyDescent="0.2">
      <c r="A91" s="1" t="s">
        <v>7</v>
      </c>
      <c r="B91" s="1" t="s">
        <v>13</v>
      </c>
      <c r="C91" s="1" t="s">
        <v>10</v>
      </c>
      <c r="D91" s="1" t="s">
        <v>11</v>
      </c>
      <c r="E91" s="1">
        <v>2</v>
      </c>
      <c r="F91" s="1">
        <v>3</v>
      </c>
      <c r="G91" s="1">
        <v>3038762</v>
      </c>
      <c r="H91" s="1">
        <v>2371.9459999999999</v>
      </c>
      <c r="K91" s="1">
        <v>7207778624</v>
      </c>
      <c r="L91" s="2">
        <f t="shared" si="4"/>
        <v>6568800412.1483335</v>
      </c>
    </row>
    <row r="92" spans="1:14" x14ac:dyDescent="0.2">
      <c r="A92" s="1" t="s">
        <v>7</v>
      </c>
      <c r="B92" s="1" t="s">
        <v>14</v>
      </c>
      <c r="D92" s="1" t="s">
        <v>10</v>
      </c>
      <c r="G92" s="1">
        <v>3133555</v>
      </c>
      <c r="H92" s="1">
        <v>234.18600000000001</v>
      </c>
      <c r="I92" s="1">
        <f>AVERAGE(H92:H94)</f>
        <v>232.80033333333336</v>
      </c>
      <c r="J92" s="1">
        <f>AVERAGE(I92,I95)</f>
        <v>210.27583333333337</v>
      </c>
      <c r="K92" s="1">
        <v>733833620</v>
      </c>
      <c r="M92" s="1" t="e">
        <f>AVERAGE(L92:L94)</f>
        <v>#DIV/0!</v>
      </c>
      <c r="N92" s="1" t="e">
        <f>AVERAGE(M92,M95)</f>
        <v>#DIV/0!</v>
      </c>
    </row>
    <row r="93" spans="1:14" x14ac:dyDescent="0.2">
      <c r="A93" s="1" t="s">
        <v>7</v>
      </c>
      <c r="B93" s="1" t="s">
        <v>14</v>
      </c>
      <c r="D93" s="1" t="s">
        <v>10</v>
      </c>
      <c r="G93" s="1">
        <v>3109763</v>
      </c>
      <c r="H93" s="1">
        <v>233.85</v>
      </c>
      <c r="K93" s="1">
        <v>727218809</v>
      </c>
    </row>
    <row r="94" spans="1:14" x14ac:dyDescent="0.2">
      <c r="A94" s="1" t="s">
        <v>7</v>
      </c>
      <c r="B94" s="1" t="s">
        <v>14</v>
      </c>
      <c r="D94" s="1" t="s">
        <v>10</v>
      </c>
      <c r="G94" s="1">
        <v>3141374</v>
      </c>
      <c r="H94" s="1">
        <v>230.36500000000001</v>
      </c>
      <c r="K94" s="1">
        <v>723662053</v>
      </c>
    </row>
    <row r="95" spans="1:14" x14ac:dyDescent="0.2">
      <c r="A95" s="1" t="s">
        <v>7</v>
      </c>
      <c r="B95" s="1" t="s">
        <v>14</v>
      </c>
      <c r="D95" s="1" t="s">
        <v>10</v>
      </c>
      <c r="G95" s="1">
        <v>3139024</v>
      </c>
      <c r="H95" s="1">
        <v>194.97800000000001</v>
      </c>
      <c r="I95" s="1">
        <f>AVERAGE(H95:H97)</f>
        <v>187.75133333333335</v>
      </c>
      <c r="K95" s="1">
        <v>612040025</v>
      </c>
      <c r="M95" s="1" t="e">
        <f>AVERAGE(L95:L97)</f>
        <v>#DIV/0!</v>
      </c>
    </row>
    <row r="96" spans="1:14" x14ac:dyDescent="0.2">
      <c r="A96" s="1" t="s">
        <v>7</v>
      </c>
      <c r="B96" s="1" t="s">
        <v>14</v>
      </c>
      <c r="D96" s="1" t="s">
        <v>10</v>
      </c>
      <c r="G96" s="1">
        <v>3112157</v>
      </c>
      <c r="H96" s="1">
        <v>187.41499999999999</v>
      </c>
      <c r="K96" s="1">
        <v>583263603</v>
      </c>
    </row>
    <row r="97" spans="1:22" x14ac:dyDescent="0.2">
      <c r="A97" s="1" t="s">
        <v>7</v>
      </c>
      <c r="B97" s="1" t="s">
        <v>14</v>
      </c>
      <c r="D97" s="1" t="s">
        <v>10</v>
      </c>
      <c r="G97" s="1">
        <v>3112812</v>
      </c>
      <c r="H97" s="1">
        <v>180.86099999999999</v>
      </c>
      <c r="K97" s="1">
        <v>562985886</v>
      </c>
      <c r="V97" s="2"/>
    </row>
    <row r="98" spans="1:22" x14ac:dyDescent="0.2">
      <c r="A98" s="1" t="s">
        <v>7</v>
      </c>
      <c r="B98" s="1" t="s">
        <v>14</v>
      </c>
      <c r="D98" s="1" t="s">
        <v>8</v>
      </c>
      <c r="G98" s="1">
        <v>3132766</v>
      </c>
      <c r="H98" s="1">
        <v>126.883</v>
      </c>
      <c r="I98" s="1">
        <f>AVERAGE(H98:H100)</f>
        <v>135.58533333333335</v>
      </c>
      <c r="J98" s="1">
        <f>AVERAGE(I98,I101)</f>
        <v>136.47666666666666</v>
      </c>
      <c r="K98" s="1">
        <v>397493944</v>
      </c>
      <c r="M98" s="1" t="e">
        <f>AVERAGE(L98:L100)</f>
        <v>#DIV/0!</v>
      </c>
      <c r="N98" s="1" t="e">
        <f>AVERAGE(M98,M101)</f>
        <v>#DIV/0!</v>
      </c>
    </row>
    <row r="99" spans="1:22" x14ac:dyDescent="0.2">
      <c r="A99" s="1" t="s">
        <v>7</v>
      </c>
      <c r="B99" s="1" t="s">
        <v>14</v>
      </c>
      <c r="D99" s="1" t="s">
        <v>8</v>
      </c>
      <c r="G99" s="1">
        <v>2450406</v>
      </c>
      <c r="H99" s="1">
        <v>138.72200000000001</v>
      </c>
      <c r="K99" s="1">
        <v>339925934</v>
      </c>
    </row>
    <row r="100" spans="1:22" x14ac:dyDescent="0.2">
      <c r="A100" s="1" t="s">
        <v>7</v>
      </c>
      <c r="B100" s="1" t="s">
        <v>14</v>
      </c>
      <c r="D100" s="1" t="s">
        <v>8</v>
      </c>
      <c r="G100" s="1">
        <v>3145715</v>
      </c>
      <c r="H100" s="1">
        <v>141.15100000000001</v>
      </c>
      <c r="K100" s="1">
        <v>444021533</v>
      </c>
    </row>
    <row r="101" spans="1:22" x14ac:dyDescent="0.2">
      <c r="A101" s="1" t="s">
        <v>7</v>
      </c>
      <c r="B101" s="1" t="s">
        <v>14</v>
      </c>
      <c r="D101" s="1" t="s">
        <v>8</v>
      </c>
      <c r="G101" s="1">
        <v>3145631</v>
      </c>
      <c r="H101" s="1">
        <v>138.852</v>
      </c>
      <c r="I101" s="1">
        <f>AVERAGE(H101:H103)</f>
        <v>137.36799999999997</v>
      </c>
      <c r="K101" s="1">
        <v>436776165</v>
      </c>
      <c r="M101" s="1" t="e">
        <f>AVERAGE(L101:L103)</f>
        <v>#DIV/0!</v>
      </c>
    </row>
    <row r="102" spans="1:22" x14ac:dyDescent="0.2">
      <c r="A102" s="1" t="s">
        <v>7</v>
      </c>
      <c r="B102" s="1" t="s">
        <v>14</v>
      </c>
      <c r="D102" s="1" t="s">
        <v>8</v>
      </c>
      <c r="G102" s="1">
        <v>3145715</v>
      </c>
      <c r="H102" s="1">
        <v>139.78899999999999</v>
      </c>
      <c r="K102" s="1">
        <v>439737203</v>
      </c>
    </row>
    <row r="103" spans="1:22" x14ac:dyDescent="0.2">
      <c r="A103" s="1" t="s">
        <v>7</v>
      </c>
      <c r="B103" s="1" t="s">
        <v>14</v>
      </c>
      <c r="D103" s="1" t="s">
        <v>8</v>
      </c>
      <c r="G103" s="1">
        <v>3145704</v>
      </c>
      <c r="H103" s="1">
        <v>133.46299999999999</v>
      </c>
      <c r="K103" s="1">
        <v>419834354</v>
      </c>
    </row>
  </sheetData>
  <mergeCells count="6">
    <mergeCell ref="N1:N6"/>
    <mergeCell ref="I1:I6"/>
    <mergeCell ref="J1:J6"/>
    <mergeCell ref="K1:K6"/>
    <mergeCell ref="L1:L6"/>
    <mergeCell ref="M1:M6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927DE-5ABF-4C16-B98D-70E8FB6614CF}">
  <dimension ref="A1:V89"/>
  <sheetViews>
    <sheetView zoomScale="60" zoomScaleNormal="60" workbookViewId="0">
      <selection activeCell="Z21" sqref="Z21"/>
    </sheetView>
  </sheetViews>
  <sheetFormatPr baseColWidth="10" defaultColWidth="9.1640625" defaultRowHeight="15" x14ac:dyDescent="0.2"/>
  <cols>
    <col min="1" max="1" width="5.83203125" style="1" bestFit="1" customWidth="1"/>
    <col min="2" max="2" width="21.5" style="1" bestFit="1" customWidth="1"/>
    <col min="3" max="3" width="11.33203125" style="1" bestFit="1" customWidth="1"/>
    <col min="4" max="4" width="11.1640625" style="1" bestFit="1" customWidth="1"/>
    <col min="5" max="5" width="10.83203125" style="1" bestFit="1" customWidth="1"/>
    <col min="6" max="6" width="9.5" style="1" bestFit="1" customWidth="1"/>
    <col min="7" max="7" width="14.83203125" style="1" bestFit="1" customWidth="1"/>
    <col min="8" max="8" width="27.5" style="1" bestFit="1" customWidth="1"/>
    <col min="9" max="10" width="19.5" style="1" customWidth="1"/>
    <col min="11" max="11" width="16.33203125" style="1" customWidth="1"/>
    <col min="12" max="12" width="16.1640625" style="1" customWidth="1"/>
    <col min="13" max="15" width="13.33203125" style="1" customWidth="1"/>
    <col min="16" max="16" width="14" style="1" bestFit="1" customWidth="1"/>
    <col min="17" max="17" width="37.33203125" style="5" customWidth="1"/>
    <col min="18" max="19" width="16.33203125" style="1" customWidth="1"/>
    <col min="20" max="21" width="13.33203125" style="1" bestFit="1" customWidth="1"/>
    <col min="22" max="22" width="13.33203125" style="1" customWidth="1"/>
    <col min="23" max="26" width="9.1640625" style="1"/>
    <col min="27" max="27" width="13.83203125" style="1" customWidth="1"/>
    <col min="28" max="32" width="9.1640625" style="1"/>
    <col min="33" max="33" width="19.1640625" style="1" bestFit="1" customWidth="1"/>
    <col min="34" max="34" width="18" style="1" customWidth="1"/>
    <col min="35" max="16384" width="9.1640625" style="1"/>
  </cols>
  <sheetData>
    <row r="1" spans="1:21" x14ac:dyDescent="0.2">
      <c r="H1" s="7" t="s">
        <v>34</v>
      </c>
      <c r="I1" s="13" t="s">
        <v>28</v>
      </c>
      <c r="J1" s="13" t="s">
        <v>29</v>
      </c>
      <c r="K1" s="13" t="s">
        <v>30</v>
      </c>
      <c r="L1" s="14" t="s">
        <v>31</v>
      </c>
      <c r="M1" s="13" t="s">
        <v>28</v>
      </c>
      <c r="N1" s="13" t="s">
        <v>29</v>
      </c>
      <c r="O1" s="9"/>
      <c r="U1" s="9"/>
    </row>
    <row r="2" spans="1:21" x14ac:dyDescent="0.2">
      <c r="I2" s="13"/>
      <c r="J2" s="13"/>
      <c r="K2" s="13"/>
      <c r="L2" s="14"/>
      <c r="M2" s="13"/>
      <c r="N2" s="13"/>
    </row>
    <row r="3" spans="1:21" x14ac:dyDescent="0.2">
      <c r="I3" s="13"/>
      <c r="J3" s="13"/>
      <c r="K3" s="13"/>
      <c r="L3" s="14"/>
      <c r="M3" s="13"/>
      <c r="N3" s="13"/>
    </row>
    <row r="4" spans="1:21" x14ac:dyDescent="0.2">
      <c r="I4" s="13"/>
      <c r="J4" s="13"/>
      <c r="K4" s="13"/>
      <c r="L4" s="14"/>
      <c r="M4" s="13"/>
      <c r="N4" s="13"/>
    </row>
    <row r="5" spans="1:21" x14ac:dyDescent="0.2">
      <c r="I5" s="13"/>
      <c r="J5" s="13"/>
      <c r="K5" s="13"/>
      <c r="L5" s="14"/>
      <c r="M5" s="13"/>
      <c r="N5" s="13"/>
    </row>
    <row r="6" spans="1:21" x14ac:dyDescent="0.2">
      <c r="I6" s="13"/>
      <c r="J6" s="13"/>
      <c r="K6" s="13"/>
      <c r="L6" s="14"/>
      <c r="M6" s="13"/>
      <c r="N6" s="13"/>
    </row>
    <row r="7" spans="1:21" ht="64" x14ac:dyDescent="0.2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26</v>
      </c>
      <c r="H7" s="3" t="s">
        <v>27</v>
      </c>
      <c r="I7" s="3" t="s">
        <v>15</v>
      </c>
      <c r="J7" s="3" t="s">
        <v>16</v>
      </c>
      <c r="K7" s="3" t="s">
        <v>5</v>
      </c>
      <c r="L7" s="9" t="s">
        <v>32</v>
      </c>
      <c r="M7" s="9" t="s">
        <v>19</v>
      </c>
      <c r="N7" s="9" t="s">
        <v>20</v>
      </c>
    </row>
    <row r="8" spans="1:21" x14ac:dyDescent="0.2">
      <c r="A8" s="1" t="s">
        <v>7</v>
      </c>
      <c r="B8" s="1" t="s">
        <v>23</v>
      </c>
      <c r="C8" s="1" t="s">
        <v>8</v>
      </c>
      <c r="D8" s="1" t="s">
        <v>9</v>
      </c>
      <c r="E8" s="1">
        <v>1</v>
      </c>
      <c r="F8" s="1">
        <v>1</v>
      </c>
      <c r="G8" s="1">
        <v>2365351</v>
      </c>
      <c r="H8" s="1">
        <v>1690.1980000000001</v>
      </c>
      <c r="I8" s="1">
        <f>AVERAGE(H8:H10)</f>
        <v>1694.0716666666667</v>
      </c>
      <c r="J8" s="1">
        <v>1694.0716666666667</v>
      </c>
      <c r="K8" s="1">
        <v>3997911338</v>
      </c>
      <c r="L8" s="2">
        <f>K8-(G8*J$75)</f>
        <v>3568595400.7979999</v>
      </c>
      <c r="M8" s="1">
        <f>AVERAGE(L8:L10)</f>
        <v>3084055640.1213336</v>
      </c>
      <c r="N8" s="1">
        <f>AVERAGE(M8:M10)</f>
        <v>3084055640.1213336</v>
      </c>
    </row>
    <row r="9" spans="1:21" x14ac:dyDescent="0.2">
      <c r="A9" s="1" t="s">
        <v>7</v>
      </c>
      <c r="B9" s="1" t="s">
        <v>23</v>
      </c>
      <c r="C9" s="1" t="s">
        <v>8</v>
      </c>
      <c r="D9" s="1" t="s">
        <v>9</v>
      </c>
      <c r="E9" s="1">
        <v>1</v>
      </c>
      <c r="F9" s="1">
        <v>2</v>
      </c>
      <c r="G9" s="1">
        <v>1990387</v>
      </c>
      <c r="H9" s="1">
        <v>1701.222</v>
      </c>
      <c r="K9" s="1">
        <v>3386090494</v>
      </c>
      <c r="L9" s="2">
        <f>K9-(G9*J$75)</f>
        <v>3024831272.7259998</v>
      </c>
    </row>
    <row r="10" spans="1:21" x14ac:dyDescent="0.2">
      <c r="A10" s="1" t="s">
        <v>7</v>
      </c>
      <c r="B10" s="1" t="s">
        <v>23</v>
      </c>
      <c r="C10" s="1" t="s">
        <v>8</v>
      </c>
      <c r="D10" s="1" t="s">
        <v>9</v>
      </c>
      <c r="E10" s="1">
        <v>1</v>
      </c>
      <c r="F10" s="1">
        <v>3</v>
      </c>
      <c r="G10" s="1">
        <v>1761580</v>
      </c>
      <c r="H10" s="1">
        <v>1690.7950000000001</v>
      </c>
      <c r="K10" s="1">
        <v>2978470540</v>
      </c>
      <c r="L10" s="2">
        <f>K10-(G10*J$75)</f>
        <v>2658740246.8400002</v>
      </c>
    </row>
    <row r="11" spans="1:21" x14ac:dyDescent="0.2">
      <c r="A11" s="1" t="s">
        <v>7</v>
      </c>
      <c r="B11" s="1" t="s">
        <v>23</v>
      </c>
      <c r="C11" s="1" t="s">
        <v>8</v>
      </c>
      <c r="D11" s="1" t="s">
        <v>9</v>
      </c>
      <c r="E11" s="1">
        <v>2</v>
      </c>
      <c r="F11" s="1">
        <v>1</v>
      </c>
      <c r="L11" s="2">
        <f>K11-G11*J$75</f>
        <v>0</v>
      </c>
      <c r="M11" s="1">
        <f>AVERAGE(L11:L13)</f>
        <v>0</v>
      </c>
    </row>
    <row r="12" spans="1:21" x14ac:dyDescent="0.2">
      <c r="A12" s="1" t="s">
        <v>7</v>
      </c>
      <c r="B12" s="1" t="s">
        <v>23</v>
      </c>
      <c r="C12" s="1" t="s">
        <v>8</v>
      </c>
      <c r="D12" s="1" t="s">
        <v>9</v>
      </c>
      <c r="E12" s="1">
        <v>2</v>
      </c>
      <c r="F12" s="1">
        <v>2</v>
      </c>
      <c r="L12" s="2">
        <f>K12-G12*J$75</f>
        <v>0</v>
      </c>
    </row>
    <row r="13" spans="1:21" ht="16" x14ac:dyDescent="0.2">
      <c r="A13" s="1" t="s">
        <v>7</v>
      </c>
      <c r="B13" s="1" t="s">
        <v>23</v>
      </c>
      <c r="C13" s="1" t="s">
        <v>8</v>
      </c>
      <c r="D13" s="1" t="s">
        <v>9</v>
      </c>
      <c r="E13" s="1">
        <v>2</v>
      </c>
      <c r="F13" s="1">
        <v>3</v>
      </c>
      <c r="L13" s="2">
        <f>K13-G13*J$75</f>
        <v>0</v>
      </c>
      <c r="P13" s="1" t="s">
        <v>0</v>
      </c>
      <c r="Q13" s="10" t="s">
        <v>20</v>
      </c>
      <c r="R13" s="9"/>
      <c r="S13" s="9" t="s">
        <v>21</v>
      </c>
      <c r="T13" s="9" t="s">
        <v>22</v>
      </c>
    </row>
    <row r="14" spans="1:21" x14ac:dyDescent="0.2">
      <c r="A14" s="1" t="s">
        <v>7</v>
      </c>
      <c r="B14" s="1" t="s">
        <v>23</v>
      </c>
      <c r="C14" s="1" t="s">
        <v>8</v>
      </c>
      <c r="D14" s="1" t="s">
        <v>11</v>
      </c>
      <c r="E14" s="1">
        <v>1</v>
      </c>
      <c r="F14" s="1">
        <v>1</v>
      </c>
      <c r="G14" s="1">
        <v>2506015</v>
      </c>
      <c r="H14" s="1">
        <v>1505.741</v>
      </c>
      <c r="I14" s="1">
        <f>AVERAGE(H14:H16)</f>
        <v>1560.2913333333333</v>
      </c>
      <c r="J14" s="1">
        <v>1560.2913333333333</v>
      </c>
      <c r="K14" s="1">
        <v>3773409392</v>
      </c>
      <c r="L14" s="2">
        <f>K14-(G14*J$75)</f>
        <v>3318562657.4699998</v>
      </c>
      <c r="M14" s="1">
        <f>AVERAGE(L14:L16)</f>
        <v>2800961697.6806664</v>
      </c>
      <c r="N14" s="1">
        <f>AVERAGE(M14:M16)</f>
        <v>2800961697.6806664</v>
      </c>
      <c r="P14" s="1" t="s">
        <v>23</v>
      </c>
      <c r="Q14" s="5">
        <v>3084055640.1213336</v>
      </c>
      <c r="S14" s="5">
        <f>AVERAGE(Q14:Q16)</f>
        <v>2794378491.3797779</v>
      </c>
      <c r="T14" s="1">
        <f>STDEV(Q14:Q16)</f>
        <v>293024220.05536723</v>
      </c>
    </row>
    <row r="15" spans="1:21" x14ac:dyDescent="0.2">
      <c r="A15" s="1" t="s">
        <v>7</v>
      </c>
      <c r="B15" s="1" t="s">
        <v>23</v>
      </c>
      <c r="C15" s="1" t="s">
        <v>8</v>
      </c>
      <c r="D15" s="1" t="s">
        <v>11</v>
      </c>
      <c r="E15" s="1">
        <v>1</v>
      </c>
      <c r="F15" s="1">
        <v>2</v>
      </c>
      <c r="G15" s="1">
        <v>2200922</v>
      </c>
      <c r="H15" s="1">
        <v>1444.1869999999999</v>
      </c>
      <c r="K15" s="1">
        <v>3178543433</v>
      </c>
      <c r="L15" s="2">
        <f>K15-(G15*J$75)</f>
        <v>2779071688.1560001</v>
      </c>
      <c r="P15" s="1" t="s">
        <v>23</v>
      </c>
      <c r="Q15" s="5">
        <v>2800961697.6806664</v>
      </c>
    </row>
    <row r="16" spans="1:21" x14ac:dyDescent="0.2">
      <c r="A16" s="1" t="s">
        <v>7</v>
      </c>
      <c r="B16" s="1" t="s">
        <v>23</v>
      </c>
      <c r="C16" s="1" t="s">
        <v>8</v>
      </c>
      <c r="D16" s="1" t="s">
        <v>11</v>
      </c>
      <c r="E16" s="1">
        <v>1</v>
      </c>
      <c r="F16" s="1">
        <v>3</v>
      </c>
      <c r="G16" s="1">
        <v>1487792</v>
      </c>
      <c r="H16" s="1">
        <v>1730.9459999999999</v>
      </c>
      <c r="K16" s="1">
        <v>2575287971</v>
      </c>
      <c r="L16" s="2">
        <f>K16-(G16*J$75)</f>
        <v>2305250747.4159999</v>
      </c>
      <c r="P16" s="1" t="s">
        <v>23</v>
      </c>
      <c r="Q16" s="5">
        <v>2498118136.3373337</v>
      </c>
    </row>
    <row r="17" spans="1:22" x14ac:dyDescent="0.2">
      <c r="A17" s="1" t="s">
        <v>7</v>
      </c>
      <c r="B17" s="1" t="s">
        <v>23</v>
      </c>
      <c r="C17" s="1" t="s">
        <v>8</v>
      </c>
      <c r="D17" s="1" t="str">
        <f t="shared" ref="D17:D19" si="0">D14</f>
        <v>LP</v>
      </c>
      <c r="E17" s="1">
        <v>2</v>
      </c>
      <c r="F17" s="1">
        <v>1</v>
      </c>
      <c r="L17" s="2">
        <f>K17-G17*J$75</f>
        <v>0</v>
      </c>
      <c r="M17" s="1">
        <f>AVERAGE(L17:L19)</f>
        <v>0</v>
      </c>
      <c r="P17" s="1" t="s">
        <v>25</v>
      </c>
      <c r="Q17" s="5">
        <v>3875032185.5643334</v>
      </c>
      <c r="S17" s="5">
        <f>AVERAGE(Q17:Q18)</f>
        <v>3787364416.8976669</v>
      </c>
      <c r="T17" s="1">
        <f>STDEV(Q17:Q18)</f>
        <v>123980947.43138684</v>
      </c>
    </row>
    <row r="18" spans="1:22" x14ac:dyDescent="0.2">
      <c r="A18" s="1" t="s">
        <v>7</v>
      </c>
      <c r="B18" s="1" t="s">
        <v>23</v>
      </c>
      <c r="C18" s="1" t="s">
        <v>8</v>
      </c>
      <c r="D18" s="1" t="str">
        <f t="shared" si="0"/>
        <v>LP</v>
      </c>
      <c r="E18" s="1">
        <v>2</v>
      </c>
      <c r="F18" s="1">
        <v>2</v>
      </c>
      <c r="L18" s="2">
        <f>K18-G18*J$75</f>
        <v>0</v>
      </c>
      <c r="P18" s="1" t="s">
        <v>25</v>
      </c>
      <c r="Q18" s="5">
        <v>3699696648.2310004</v>
      </c>
      <c r="U18" s="4"/>
    </row>
    <row r="19" spans="1:22" x14ac:dyDescent="0.2">
      <c r="A19" s="1" t="s">
        <v>7</v>
      </c>
      <c r="B19" s="1" t="s">
        <v>23</v>
      </c>
      <c r="C19" s="1" t="s">
        <v>8</v>
      </c>
      <c r="D19" s="1" t="str">
        <f t="shared" si="0"/>
        <v>LP</v>
      </c>
      <c r="E19" s="1">
        <v>2</v>
      </c>
      <c r="F19" s="1">
        <v>3</v>
      </c>
      <c r="L19" s="2">
        <f>K19-G19*J$75</f>
        <v>0</v>
      </c>
      <c r="P19" s="1" t="s">
        <v>17</v>
      </c>
      <c r="Q19" s="5">
        <v>197082981.16866669</v>
      </c>
      <c r="S19" s="5">
        <f>AVERAGE(Q19:Q21)</f>
        <v>182148869.61311114</v>
      </c>
      <c r="T19" s="1">
        <f>STDEV(Q19:Q21)</f>
        <v>16381569.321178287</v>
      </c>
      <c r="U19" s="4"/>
    </row>
    <row r="20" spans="1:22" s="4" customFormat="1" x14ac:dyDescent="0.2">
      <c r="A20" s="1" t="s">
        <v>7</v>
      </c>
      <c r="B20" s="1" t="s">
        <v>23</v>
      </c>
      <c r="C20" s="1" t="s">
        <v>8</v>
      </c>
      <c r="D20" s="1" t="s">
        <v>12</v>
      </c>
      <c r="E20" s="1">
        <v>1</v>
      </c>
      <c r="F20" s="1">
        <v>1</v>
      </c>
      <c r="G20" s="1">
        <v>1982258</v>
      </c>
      <c r="H20" s="1">
        <v>1062.9590000000001</v>
      </c>
      <c r="I20" s="1">
        <f>AVERAGE(H20:H22)</f>
        <v>1283.5730000000001</v>
      </c>
      <c r="J20" s="1">
        <v>1283.5730000000001</v>
      </c>
      <c r="K20" s="1">
        <v>2107059864</v>
      </c>
      <c r="L20" s="2">
        <f>K20-(G20*J$75)</f>
        <v>1747276072.484</v>
      </c>
      <c r="M20" s="1">
        <f>AVERAGE(L20:L22)</f>
        <v>2498118136.3373337</v>
      </c>
      <c r="N20" s="1">
        <f>AVERAGE(M20:M22)</f>
        <v>2498118136.3373337</v>
      </c>
      <c r="P20" s="1" t="s">
        <v>17</v>
      </c>
      <c r="Q20" s="5">
        <v>164627707.83533335</v>
      </c>
      <c r="R20" s="1"/>
      <c r="S20" s="1"/>
      <c r="T20" s="1"/>
    </row>
    <row r="21" spans="1:22" s="4" customFormat="1" x14ac:dyDescent="0.2">
      <c r="A21" s="1" t="s">
        <v>7</v>
      </c>
      <c r="B21" s="1" t="s">
        <v>23</v>
      </c>
      <c r="C21" s="1" t="s">
        <v>8</v>
      </c>
      <c r="D21" s="1" t="s">
        <v>12</v>
      </c>
      <c r="E21" s="1">
        <v>1</v>
      </c>
      <c r="F21" s="1">
        <v>2</v>
      </c>
      <c r="G21" s="1">
        <v>2229962</v>
      </c>
      <c r="H21" s="1">
        <v>1320.0409999999999</v>
      </c>
      <c r="I21" s="1"/>
      <c r="J21" s="1"/>
      <c r="K21" s="1">
        <v>2943642323</v>
      </c>
      <c r="L21" s="2">
        <f>K21-(G21*J$75)</f>
        <v>2538899760.0760002</v>
      </c>
      <c r="M21" s="1"/>
      <c r="N21" s="1"/>
      <c r="P21" s="1" t="s">
        <v>17</v>
      </c>
      <c r="Q21" s="5">
        <v>184735919.83533335</v>
      </c>
      <c r="R21" s="1"/>
      <c r="S21" s="1"/>
      <c r="T21" s="1"/>
    </row>
    <row r="22" spans="1:22" s="4" customFormat="1" x14ac:dyDescent="0.2">
      <c r="A22" s="1" t="s">
        <v>7</v>
      </c>
      <c r="B22" s="1" t="s">
        <v>23</v>
      </c>
      <c r="C22" s="1" t="s">
        <v>8</v>
      </c>
      <c r="D22" s="1" t="s">
        <v>12</v>
      </c>
      <c r="E22" s="1">
        <v>1</v>
      </c>
      <c r="F22" s="1">
        <v>3</v>
      </c>
      <c r="G22" s="1">
        <v>2494274</v>
      </c>
      <c r="H22" s="1">
        <v>1467.7190000000001</v>
      </c>
      <c r="I22" s="1"/>
      <c r="J22" s="1"/>
      <c r="K22" s="1">
        <v>3660894296</v>
      </c>
      <c r="L22" s="2">
        <f>K22-(G22*J$75)</f>
        <v>3208178576.4520001</v>
      </c>
      <c r="M22" s="1"/>
      <c r="N22" s="1"/>
      <c r="P22" s="1" t="s">
        <v>18</v>
      </c>
      <c r="Q22" s="5">
        <v>930541644.89766657</v>
      </c>
      <c r="R22" s="1"/>
      <c r="S22" s="5">
        <f>AVERAGE(Q22:Q24)</f>
        <v>985419771.02583325</v>
      </c>
      <c r="T22" s="1">
        <f>STDEV(Q22:Q24)</f>
        <v>139119076.37967446</v>
      </c>
    </row>
    <row r="23" spans="1:22" s="4" customFormat="1" x14ac:dyDescent="0.2">
      <c r="A23" s="1" t="s">
        <v>7</v>
      </c>
      <c r="B23" s="1" t="s">
        <v>23</v>
      </c>
      <c r="C23" s="1" t="s">
        <v>8</v>
      </c>
      <c r="D23" s="1" t="s">
        <v>12</v>
      </c>
      <c r="E23" s="1">
        <v>2</v>
      </c>
      <c r="F23" s="1">
        <v>1</v>
      </c>
      <c r="G23" s="1"/>
      <c r="H23" s="1"/>
      <c r="I23" s="1"/>
      <c r="J23" s="1"/>
      <c r="K23" s="1"/>
      <c r="L23" s="2">
        <f>K23-G23*J$75</f>
        <v>0</v>
      </c>
      <c r="M23" s="1">
        <f>AVERAGE(L23:L25)</f>
        <v>0</v>
      </c>
      <c r="N23" s="1"/>
      <c r="P23" s="1" t="s">
        <v>18</v>
      </c>
      <c r="Q23" s="5">
        <v>1143608254.2309999</v>
      </c>
      <c r="R23" s="1"/>
      <c r="S23" s="1"/>
      <c r="T23" s="1"/>
    </row>
    <row r="24" spans="1:22" s="4" customFormat="1" x14ac:dyDescent="0.2">
      <c r="A24" s="1" t="s">
        <v>7</v>
      </c>
      <c r="B24" s="1" t="s">
        <v>23</v>
      </c>
      <c r="C24" s="1" t="s">
        <v>8</v>
      </c>
      <c r="D24" s="1" t="s">
        <v>12</v>
      </c>
      <c r="E24" s="1">
        <v>2</v>
      </c>
      <c r="F24" s="1">
        <v>2</v>
      </c>
      <c r="G24" s="1"/>
      <c r="H24" s="1"/>
      <c r="I24" s="1"/>
      <c r="J24" s="1"/>
      <c r="K24" s="1"/>
      <c r="L24" s="2">
        <f>K24-G24*J$75</f>
        <v>0</v>
      </c>
      <c r="M24" s="1"/>
      <c r="N24" s="1"/>
      <c r="P24" s="1" t="s">
        <v>18</v>
      </c>
      <c r="Q24" s="5">
        <v>882109413.94883335</v>
      </c>
      <c r="R24" s="1"/>
      <c r="S24" s="1"/>
      <c r="T24" s="1"/>
    </row>
    <row r="25" spans="1:22" s="4" customFormat="1" x14ac:dyDescent="0.2">
      <c r="A25" s="1" t="s">
        <v>7</v>
      </c>
      <c r="B25" s="1" t="s">
        <v>23</v>
      </c>
      <c r="C25" s="1" t="s">
        <v>8</v>
      </c>
      <c r="D25" s="1" t="s">
        <v>12</v>
      </c>
      <c r="E25" s="1">
        <v>2</v>
      </c>
      <c r="F25" s="1">
        <v>3</v>
      </c>
      <c r="G25" s="1"/>
      <c r="H25" s="1"/>
      <c r="I25" s="1"/>
      <c r="J25" s="1"/>
      <c r="K25" s="1"/>
      <c r="L25" s="2">
        <f>K25-G25*J$75</f>
        <v>0</v>
      </c>
      <c r="M25" s="1"/>
      <c r="N25" s="1"/>
      <c r="Q25" s="6"/>
    </row>
    <row r="26" spans="1:22" s="4" customFormat="1" x14ac:dyDescent="0.2">
      <c r="A26" s="1" t="s">
        <v>7</v>
      </c>
      <c r="B26" s="1" t="s">
        <v>25</v>
      </c>
      <c r="C26" s="1" t="s">
        <v>10</v>
      </c>
      <c r="D26" s="1" t="s">
        <v>12</v>
      </c>
      <c r="E26" s="1">
        <v>1</v>
      </c>
      <c r="F26" s="1">
        <v>1</v>
      </c>
      <c r="G26" s="1">
        <v>2380588</v>
      </c>
      <c r="H26" s="1">
        <v>1726.4449999999999</v>
      </c>
      <c r="I26" s="1">
        <f>AVERAGE(H26:H28)</f>
        <v>1625.22</v>
      </c>
      <c r="J26" s="1">
        <f>AVERAGE(I26:I28)</f>
        <v>1625.22</v>
      </c>
      <c r="K26" s="3">
        <v>4109954607</v>
      </c>
      <c r="L26" s="2">
        <f>K26-(G26-J$74)</f>
        <v>4107575089.2309999</v>
      </c>
      <c r="M26" s="1">
        <f>AVERAGE(L26:L28)</f>
        <v>3875032185.5643334</v>
      </c>
      <c r="N26" s="1">
        <f>AVERAGE(M26:M28)</f>
        <v>3875032185.5643334</v>
      </c>
      <c r="P26" s="1"/>
      <c r="Q26" s="5"/>
      <c r="R26" s="3"/>
      <c r="S26" s="3"/>
      <c r="T26" s="1"/>
    </row>
    <row r="27" spans="1:22" s="4" customFormat="1" x14ac:dyDescent="0.2">
      <c r="A27" s="1" t="s">
        <v>7</v>
      </c>
      <c r="B27" s="1" t="s">
        <v>25</v>
      </c>
      <c r="C27" s="1" t="s">
        <v>10</v>
      </c>
      <c r="D27" s="1" t="s">
        <v>12</v>
      </c>
      <c r="E27" s="1">
        <v>1</v>
      </c>
      <c r="F27" s="1">
        <v>2</v>
      </c>
      <c r="G27" s="1">
        <v>2532153</v>
      </c>
      <c r="H27" s="1">
        <v>1542.6079999999999</v>
      </c>
      <c r="I27" s="1"/>
      <c r="J27" s="1"/>
      <c r="K27" s="3">
        <v>3906120561</v>
      </c>
      <c r="L27" s="2">
        <f>K27-(G27-J$74)</f>
        <v>3903589478.2309999</v>
      </c>
      <c r="M27" s="1"/>
      <c r="N27" s="1"/>
      <c r="P27" s="1"/>
      <c r="Q27" s="5"/>
      <c r="R27" s="3"/>
      <c r="S27" s="3"/>
      <c r="T27" s="1"/>
    </row>
    <row r="28" spans="1:22" s="4" customFormat="1" x14ac:dyDescent="0.2">
      <c r="A28" s="1" t="s">
        <v>7</v>
      </c>
      <c r="B28" s="1" t="s">
        <v>25</v>
      </c>
      <c r="C28" s="1" t="s">
        <v>10</v>
      </c>
      <c r="D28" s="1" t="s">
        <v>12</v>
      </c>
      <c r="E28" s="1">
        <v>1</v>
      </c>
      <c r="F28" s="1">
        <v>3</v>
      </c>
      <c r="G28" s="1">
        <v>2250819</v>
      </c>
      <c r="H28" s="1">
        <v>1606.607</v>
      </c>
      <c r="I28" s="1"/>
      <c r="J28" s="1"/>
      <c r="K28" s="3">
        <v>3616181738</v>
      </c>
      <c r="L28" s="2">
        <f>K28-(G28-J$74)</f>
        <v>3613931989.2309999</v>
      </c>
      <c r="M28" s="1"/>
      <c r="N28" s="1"/>
      <c r="P28" s="1"/>
      <c r="Q28" s="5"/>
      <c r="R28" s="3"/>
      <c r="S28" s="3"/>
      <c r="T28" s="1"/>
    </row>
    <row r="29" spans="1:22" s="4" customFormat="1" x14ac:dyDescent="0.2">
      <c r="A29" s="1" t="s">
        <v>7</v>
      </c>
      <c r="B29" s="1" t="s">
        <v>25</v>
      </c>
      <c r="C29" s="1" t="s">
        <v>10</v>
      </c>
      <c r="D29" s="1" t="s">
        <v>12</v>
      </c>
      <c r="E29" s="1">
        <v>2</v>
      </c>
      <c r="F29" s="1">
        <v>1</v>
      </c>
      <c r="G29" s="1"/>
      <c r="H29" s="1"/>
      <c r="I29" s="1"/>
      <c r="J29" s="1"/>
      <c r="K29" s="1"/>
      <c r="L29" s="2">
        <f>K29-G29*J$74</f>
        <v>0</v>
      </c>
      <c r="M29" s="1">
        <f>AVERAGE(L29:L31)</f>
        <v>0</v>
      </c>
      <c r="N29" s="1"/>
      <c r="P29" s="1"/>
      <c r="Q29" s="5"/>
      <c r="R29" s="3"/>
      <c r="S29" s="3"/>
      <c r="T29" s="1"/>
    </row>
    <row r="30" spans="1:22" s="4" customFormat="1" x14ac:dyDescent="0.2">
      <c r="A30" s="1" t="s">
        <v>7</v>
      </c>
      <c r="B30" s="1" t="s">
        <v>25</v>
      </c>
      <c r="C30" s="1" t="s">
        <v>10</v>
      </c>
      <c r="D30" s="1" t="s">
        <v>12</v>
      </c>
      <c r="E30" s="1">
        <v>2</v>
      </c>
      <c r="F30" s="1">
        <v>2</v>
      </c>
      <c r="G30" s="1"/>
      <c r="H30" s="1"/>
      <c r="I30" s="1"/>
      <c r="J30" s="1"/>
      <c r="K30" s="1"/>
      <c r="L30" s="2">
        <f>K30-G30*J$74</f>
        <v>0</v>
      </c>
      <c r="M30" s="1"/>
      <c r="N30" s="1"/>
      <c r="P30" s="1"/>
      <c r="Q30" s="5"/>
      <c r="R30" s="3"/>
      <c r="S30" s="3"/>
      <c r="T30" s="1"/>
      <c r="U30" s="1"/>
      <c r="V30" s="1"/>
    </row>
    <row r="31" spans="1:22" s="4" customFormat="1" x14ac:dyDescent="0.2">
      <c r="A31" s="1" t="s">
        <v>7</v>
      </c>
      <c r="B31" s="1" t="s">
        <v>25</v>
      </c>
      <c r="C31" s="1" t="s">
        <v>10</v>
      </c>
      <c r="D31" s="1" t="s">
        <v>12</v>
      </c>
      <c r="E31" s="1">
        <v>2</v>
      </c>
      <c r="F31" s="1">
        <v>3</v>
      </c>
      <c r="G31" s="1"/>
      <c r="H31" s="1"/>
      <c r="I31" s="1"/>
      <c r="J31" s="1"/>
      <c r="K31" s="1"/>
      <c r="L31" s="2">
        <f>K31-G31*J$74</f>
        <v>0</v>
      </c>
      <c r="M31" s="1"/>
      <c r="N31" s="1"/>
      <c r="P31" s="1"/>
      <c r="Q31" s="5"/>
      <c r="R31" s="3"/>
      <c r="S31" s="3"/>
      <c r="T31" s="1"/>
      <c r="U31" s="1"/>
      <c r="V31" s="1"/>
    </row>
    <row r="32" spans="1:22" x14ac:dyDescent="0.2">
      <c r="A32" s="1" t="s">
        <v>7</v>
      </c>
      <c r="B32" s="1" t="s">
        <v>25</v>
      </c>
      <c r="C32" s="1" t="s">
        <v>10</v>
      </c>
      <c r="D32" s="1" t="s">
        <v>11</v>
      </c>
      <c r="E32" s="1">
        <v>1</v>
      </c>
      <c r="F32" s="1">
        <v>1</v>
      </c>
      <c r="G32" s="1">
        <v>1667441</v>
      </c>
      <c r="H32" s="1">
        <v>1645.627</v>
      </c>
      <c r="I32" s="1">
        <f>AVERAGE(H32:H34)</f>
        <v>1941.0236666666667</v>
      </c>
      <c r="J32" s="1">
        <f>AVERAGE(I32:I34)</f>
        <v>1941.0236666666667</v>
      </c>
      <c r="K32" s="3">
        <v>2743986184</v>
      </c>
      <c r="L32" s="2">
        <f>K32-(G32-J$74)</f>
        <v>2742319813.2309999</v>
      </c>
      <c r="M32" s="1">
        <f>AVERAGE(L32:L34)</f>
        <v>3699696648.2310004</v>
      </c>
      <c r="N32" s="1">
        <f>AVERAGE(M32:M34)</f>
        <v>3699696648.2310004</v>
      </c>
    </row>
    <row r="33" spans="1:14" x14ac:dyDescent="0.2">
      <c r="A33" s="1" t="s">
        <v>7</v>
      </c>
      <c r="B33" s="1" t="s">
        <v>25</v>
      </c>
      <c r="C33" s="1" t="s">
        <v>10</v>
      </c>
      <c r="D33" s="1" t="s">
        <v>11</v>
      </c>
      <c r="E33" s="1">
        <v>1</v>
      </c>
      <c r="F33" s="1">
        <v>2</v>
      </c>
      <c r="G33" s="1">
        <v>2147928</v>
      </c>
      <c r="H33" s="1">
        <v>2304.6840000000002</v>
      </c>
      <c r="K33" s="3">
        <v>4950295551</v>
      </c>
      <c r="L33" s="2">
        <f>K33-(G33-J$74)</f>
        <v>4948148693.2309999</v>
      </c>
    </row>
    <row r="34" spans="1:14" x14ac:dyDescent="0.2">
      <c r="A34" s="1" t="s">
        <v>7</v>
      </c>
      <c r="B34" s="1" t="s">
        <v>25</v>
      </c>
      <c r="C34" s="1" t="s">
        <v>10</v>
      </c>
      <c r="D34" s="1" t="s">
        <v>11</v>
      </c>
      <c r="E34" s="1">
        <v>1</v>
      </c>
      <c r="F34" s="1">
        <v>3</v>
      </c>
      <c r="G34" s="1">
        <v>1821078</v>
      </c>
      <c r="H34" s="1">
        <v>1872.76</v>
      </c>
      <c r="K34" s="3">
        <v>3410441446</v>
      </c>
      <c r="L34" s="2">
        <f>K34-(G34-J$74)</f>
        <v>3408621438.2309999</v>
      </c>
    </row>
    <row r="35" spans="1:14" x14ac:dyDescent="0.2">
      <c r="A35" s="1" t="s">
        <v>7</v>
      </c>
      <c r="B35" s="1" t="s">
        <v>25</v>
      </c>
      <c r="C35" s="1" t="s">
        <v>10</v>
      </c>
      <c r="D35" s="1" t="s">
        <v>11</v>
      </c>
      <c r="E35" s="1">
        <v>2</v>
      </c>
      <c r="F35" s="1">
        <v>1</v>
      </c>
      <c r="L35" s="2">
        <f>K35-G35*J$74</f>
        <v>0</v>
      </c>
      <c r="M35" s="1">
        <f>AVERAGE(L35:L37)</f>
        <v>0</v>
      </c>
    </row>
    <row r="36" spans="1:14" x14ac:dyDescent="0.2">
      <c r="A36" s="1" t="s">
        <v>7</v>
      </c>
      <c r="B36" s="1" t="s">
        <v>25</v>
      </c>
      <c r="C36" s="1" t="s">
        <v>10</v>
      </c>
      <c r="D36" s="1" t="s">
        <v>11</v>
      </c>
      <c r="E36" s="1">
        <v>2</v>
      </c>
      <c r="F36" s="1">
        <v>2</v>
      </c>
      <c r="L36" s="2">
        <f>K36-G36*J$74</f>
        <v>0</v>
      </c>
    </row>
    <row r="37" spans="1:14" x14ac:dyDescent="0.2">
      <c r="A37" s="1" t="s">
        <v>7</v>
      </c>
      <c r="B37" s="1" t="s">
        <v>25</v>
      </c>
      <c r="C37" s="1" t="s">
        <v>10</v>
      </c>
      <c r="D37" s="1" t="s">
        <v>11</v>
      </c>
      <c r="E37" s="1">
        <v>2</v>
      </c>
      <c r="F37" s="1">
        <v>3</v>
      </c>
      <c r="L37" s="2">
        <f>K37-G37*J$74</f>
        <v>0</v>
      </c>
    </row>
    <row r="38" spans="1:14" x14ac:dyDescent="0.2">
      <c r="A38" s="1" t="s">
        <v>7</v>
      </c>
      <c r="B38" s="1" t="s">
        <v>13</v>
      </c>
      <c r="C38" s="1" t="s">
        <v>8</v>
      </c>
      <c r="D38" s="1" t="s">
        <v>9</v>
      </c>
      <c r="E38" s="1">
        <v>1</v>
      </c>
      <c r="F38" s="1">
        <v>1</v>
      </c>
      <c r="G38" s="1">
        <v>1148190</v>
      </c>
      <c r="H38" s="5">
        <v>179.15600000000001</v>
      </c>
      <c r="I38" s="1">
        <f>AVERAGE(H38:H40)</f>
        <v>178.62633333333335</v>
      </c>
      <c r="J38" s="1">
        <f>AVERAGE(I38:I40)</f>
        <v>178.62633333333335</v>
      </c>
      <c r="K38" s="1">
        <v>205704645</v>
      </c>
      <c r="L38" s="2">
        <f>K38-(G38-J$75)</f>
        <v>204556636.502</v>
      </c>
      <c r="M38" s="1">
        <f>AVERAGE(L38:L40)</f>
        <v>197082981.16866669</v>
      </c>
      <c r="N38" s="1">
        <f>AVERAGE(M38:M40)</f>
        <v>197082981.16866669</v>
      </c>
    </row>
    <row r="39" spans="1:14" x14ac:dyDescent="0.2">
      <c r="A39" s="1" t="s">
        <v>7</v>
      </c>
      <c r="B39" s="1" t="s">
        <v>13</v>
      </c>
      <c r="C39" s="1" t="s">
        <v>8</v>
      </c>
      <c r="D39" s="1" t="s">
        <v>9</v>
      </c>
      <c r="E39" s="1">
        <v>1</v>
      </c>
      <c r="F39" s="1">
        <v>2</v>
      </c>
      <c r="G39" s="1">
        <v>994442</v>
      </c>
      <c r="H39" s="5">
        <v>177.875</v>
      </c>
      <c r="K39" s="1">
        <v>176886810</v>
      </c>
      <c r="L39" s="2">
        <f>K39-(G39-J$75)</f>
        <v>175892549.502</v>
      </c>
    </row>
    <row r="40" spans="1:14" x14ac:dyDescent="0.2">
      <c r="A40" s="1" t="s">
        <v>7</v>
      </c>
      <c r="B40" s="1" t="s">
        <v>13</v>
      </c>
      <c r="C40" s="1" t="s">
        <v>8</v>
      </c>
      <c r="D40" s="1" t="s">
        <v>9</v>
      </c>
      <c r="E40" s="1">
        <v>1</v>
      </c>
      <c r="F40" s="1">
        <v>3</v>
      </c>
      <c r="G40" s="1">
        <v>1185279</v>
      </c>
      <c r="H40" s="5">
        <v>178.84800000000001</v>
      </c>
      <c r="K40" s="1">
        <v>211984855</v>
      </c>
      <c r="L40" s="2">
        <f>K40-(G40-J$75)</f>
        <v>210799757.502</v>
      </c>
    </row>
    <row r="41" spans="1:14" x14ac:dyDescent="0.2">
      <c r="A41" s="1" t="s">
        <v>7</v>
      </c>
      <c r="B41" s="1" t="s">
        <v>13</v>
      </c>
      <c r="C41" s="1" t="s">
        <v>8</v>
      </c>
      <c r="D41" s="1" t="s">
        <v>9</v>
      </c>
      <c r="E41" s="1">
        <v>2</v>
      </c>
      <c r="F41" s="1">
        <v>1</v>
      </c>
      <c r="G41" s="1">
        <v>1364064</v>
      </c>
      <c r="H41" s="5">
        <v>182.11600000000001</v>
      </c>
      <c r="L41" s="2"/>
    </row>
    <row r="42" spans="1:14" x14ac:dyDescent="0.2">
      <c r="A42" s="1" t="s">
        <v>7</v>
      </c>
      <c r="B42" s="1" t="s">
        <v>13</v>
      </c>
      <c r="C42" s="1" t="s">
        <v>8</v>
      </c>
      <c r="D42" s="1" t="s">
        <v>9</v>
      </c>
      <c r="E42" s="1">
        <v>2</v>
      </c>
      <c r="F42" s="1">
        <v>2</v>
      </c>
      <c r="G42" s="1">
        <v>645643</v>
      </c>
      <c r="H42" s="5">
        <v>185.55600000000001</v>
      </c>
      <c r="L42" s="2"/>
    </row>
    <row r="43" spans="1:14" x14ac:dyDescent="0.2">
      <c r="A43" s="1" t="s">
        <v>7</v>
      </c>
      <c r="B43" s="1" t="s">
        <v>13</v>
      </c>
      <c r="C43" s="1" t="s">
        <v>8</v>
      </c>
      <c r="D43" s="1" t="s">
        <v>9</v>
      </c>
      <c r="E43" s="1">
        <v>2</v>
      </c>
      <c r="F43" s="1">
        <v>3</v>
      </c>
      <c r="G43" s="1">
        <v>688773</v>
      </c>
      <c r="H43" s="5">
        <v>186.92500000000001</v>
      </c>
      <c r="L43" s="2"/>
    </row>
    <row r="44" spans="1:14" x14ac:dyDescent="0.2">
      <c r="A44" s="1" t="s">
        <v>7</v>
      </c>
      <c r="B44" s="1" t="s">
        <v>13</v>
      </c>
      <c r="C44" s="1" t="s">
        <v>8</v>
      </c>
      <c r="D44" s="1" t="s">
        <v>12</v>
      </c>
      <c r="E44" s="1">
        <v>1</v>
      </c>
      <c r="F44" s="1">
        <v>1</v>
      </c>
      <c r="G44" s="1">
        <v>951788</v>
      </c>
      <c r="H44" s="5">
        <v>198.154</v>
      </c>
      <c r="I44" s="1">
        <f>AVERAGE(H44:H46)</f>
        <v>182.57300000000001</v>
      </c>
      <c r="J44" s="1">
        <f>AVERAGE(I44:I46)</f>
        <v>182.57300000000001</v>
      </c>
      <c r="K44" s="1">
        <v>248418007</v>
      </c>
      <c r="L44" s="2">
        <f>K44-(G44-J$75)</f>
        <v>247466400.502</v>
      </c>
      <c r="M44" s="1">
        <f>AVERAGE(L44:L46)</f>
        <v>164627707.83533335</v>
      </c>
      <c r="N44" s="1">
        <f>AVERAGE(M44:M46)</f>
        <v>164627707.83533335</v>
      </c>
    </row>
    <row r="45" spans="1:14" x14ac:dyDescent="0.2">
      <c r="A45" s="1" t="s">
        <v>7</v>
      </c>
      <c r="B45" s="1" t="s">
        <v>13</v>
      </c>
      <c r="C45" s="1" t="s">
        <v>8</v>
      </c>
      <c r="D45" s="1" t="s">
        <v>12</v>
      </c>
      <c r="E45" s="1">
        <v>1</v>
      </c>
      <c r="F45" s="1">
        <v>2</v>
      </c>
      <c r="G45" s="1">
        <v>1069935</v>
      </c>
      <c r="H45" s="5">
        <v>170.892</v>
      </c>
      <c r="K45" s="1">
        <v>119802696</v>
      </c>
      <c r="L45" s="2">
        <f>K45-(G45-J$75)</f>
        <v>118732942.502</v>
      </c>
    </row>
    <row r="46" spans="1:14" x14ac:dyDescent="0.2">
      <c r="A46" s="1" t="s">
        <v>7</v>
      </c>
      <c r="B46" s="1" t="s">
        <v>13</v>
      </c>
      <c r="C46" s="1" t="s">
        <v>8</v>
      </c>
      <c r="D46" s="1" t="s">
        <v>12</v>
      </c>
      <c r="E46" s="1">
        <v>1</v>
      </c>
      <c r="F46" s="1">
        <v>3</v>
      </c>
      <c r="G46" s="1">
        <v>1065618</v>
      </c>
      <c r="H46" s="5">
        <v>178.673</v>
      </c>
      <c r="K46" s="1">
        <v>128749217</v>
      </c>
      <c r="L46" s="2">
        <f>K46-(G46-J$75)</f>
        <v>127683780.502</v>
      </c>
    </row>
    <row r="47" spans="1:14" x14ac:dyDescent="0.2">
      <c r="A47" s="1" t="s">
        <v>7</v>
      </c>
      <c r="B47" s="1" t="s">
        <v>13</v>
      </c>
      <c r="C47" s="1" t="s">
        <v>8</v>
      </c>
      <c r="D47" s="1" t="s">
        <v>12</v>
      </c>
      <c r="E47" s="1">
        <v>2</v>
      </c>
      <c r="F47" s="1">
        <v>1</v>
      </c>
      <c r="L47" s="2">
        <f>K47-G47*J$75</f>
        <v>0</v>
      </c>
      <c r="M47" s="1">
        <f>AVERAGE(L47:L49)</f>
        <v>0</v>
      </c>
    </row>
    <row r="48" spans="1:14" x14ac:dyDescent="0.2">
      <c r="A48" s="1" t="s">
        <v>7</v>
      </c>
      <c r="B48" s="1" t="s">
        <v>13</v>
      </c>
      <c r="C48" s="1" t="s">
        <v>8</v>
      </c>
      <c r="D48" s="1" t="s">
        <v>12</v>
      </c>
      <c r="E48" s="1">
        <v>2</v>
      </c>
      <c r="F48" s="1">
        <v>2</v>
      </c>
      <c r="L48" s="2">
        <f>K48-G48*J$75</f>
        <v>0</v>
      </c>
    </row>
    <row r="49" spans="1:14" x14ac:dyDescent="0.2">
      <c r="A49" s="1" t="s">
        <v>7</v>
      </c>
      <c r="B49" s="1" t="s">
        <v>13</v>
      </c>
      <c r="C49" s="1" t="s">
        <v>8</v>
      </c>
      <c r="D49" s="1" t="s">
        <v>12</v>
      </c>
      <c r="E49" s="1">
        <v>2</v>
      </c>
      <c r="F49" s="1">
        <v>3</v>
      </c>
      <c r="L49" s="2">
        <f>K49-G49*J$75</f>
        <v>0</v>
      </c>
    </row>
    <row r="50" spans="1:14" x14ac:dyDescent="0.2">
      <c r="A50" s="1" t="s">
        <v>7</v>
      </c>
      <c r="B50" s="1" t="s">
        <v>13</v>
      </c>
      <c r="C50" s="1" t="s">
        <v>8</v>
      </c>
      <c r="D50" s="1" t="s">
        <v>11</v>
      </c>
      <c r="E50" s="1">
        <v>1</v>
      </c>
      <c r="F50" s="1">
        <v>1</v>
      </c>
      <c r="G50" s="1">
        <v>3062187</v>
      </c>
      <c r="H50" s="1">
        <v>169.79</v>
      </c>
      <c r="I50" s="1">
        <f>AVERAGE(H50:H52)</f>
        <v>178.46966666666665</v>
      </c>
      <c r="J50" s="1">
        <f>AVERAGE(I50:I52)</f>
        <v>178.46966666666665</v>
      </c>
      <c r="K50" s="1">
        <v>188600349</v>
      </c>
      <c r="L50" s="2">
        <f>K50-(G50-J$75)</f>
        <v>185538343.502</v>
      </c>
      <c r="M50" s="1">
        <f>AVERAGE(L50:L52)</f>
        <v>184735919.83533335</v>
      </c>
      <c r="N50" s="1">
        <f>AVERAGE(M50:M52)</f>
        <v>184735919.83533335</v>
      </c>
    </row>
    <row r="51" spans="1:14" x14ac:dyDescent="0.2">
      <c r="A51" s="1" t="s">
        <v>7</v>
      </c>
      <c r="B51" s="1" t="s">
        <v>13</v>
      </c>
      <c r="C51" s="1" t="s">
        <v>8</v>
      </c>
      <c r="D51" s="1" t="s">
        <v>11</v>
      </c>
      <c r="E51" s="1">
        <v>1</v>
      </c>
      <c r="F51" s="1">
        <v>2</v>
      </c>
      <c r="G51" s="1">
        <v>2095484</v>
      </c>
      <c r="H51" s="1">
        <v>177.34800000000001</v>
      </c>
      <c r="K51" s="1">
        <v>182842849</v>
      </c>
      <c r="L51" s="2">
        <f>K51-(G51-J$75)</f>
        <v>180747546.502</v>
      </c>
    </row>
    <row r="52" spans="1:14" x14ac:dyDescent="0.2">
      <c r="A52" s="1" t="s">
        <v>7</v>
      </c>
      <c r="B52" s="1" t="s">
        <v>13</v>
      </c>
      <c r="C52" s="1" t="s">
        <v>8</v>
      </c>
      <c r="D52" s="1" t="s">
        <v>11</v>
      </c>
      <c r="E52" s="1">
        <v>1</v>
      </c>
      <c r="F52" s="1">
        <v>3</v>
      </c>
      <c r="G52" s="1">
        <v>2475394</v>
      </c>
      <c r="H52" s="1">
        <v>188.27099999999999</v>
      </c>
      <c r="K52" s="1">
        <v>190397082</v>
      </c>
      <c r="L52" s="2">
        <f>K52-(G52-J$75)</f>
        <v>187921869.502</v>
      </c>
    </row>
    <row r="53" spans="1:14" x14ac:dyDescent="0.2">
      <c r="A53" s="1" t="s">
        <v>7</v>
      </c>
      <c r="B53" s="1" t="s">
        <v>13</v>
      </c>
      <c r="C53" s="1" t="s">
        <v>8</v>
      </c>
      <c r="D53" s="1" t="s">
        <v>11</v>
      </c>
      <c r="E53" s="1">
        <v>2</v>
      </c>
      <c r="F53" s="1">
        <v>1</v>
      </c>
      <c r="L53" s="2">
        <f>K53-G53*J$75</f>
        <v>0</v>
      </c>
      <c r="M53" s="1">
        <f>AVERAGE(L53:L55)</f>
        <v>0</v>
      </c>
    </row>
    <row r="54" spans="1:14" x14ac:dyDescent="0.2">
      <c r="A54" s="1" t="s">
        <v>7</v>
      </c>
      <c r="B54" s="1" t="s">
        <v>13</v>
      </c>
      <c r="C54" s="1" t="s">
        <v>8</v>
      </c>
      <c r="D54" s="1" t="s">
        <v>11</v>
      </c>
      <c r="E54" s="1">
        <v>2</v>
      </c>
      <c r="F54" s="1">
        <v>2</v>
      </c>
      <c r="L54" s="2">
        <f>K54-G54*J$75</f>
        <v>0</v>
      </c>
    </row>
    <row r="55" spans="1:14" x14ac:dyDescent="0.2">
      <c r="A55" s="1" t="s">
        <v>7</v>
      </c>
      <c r="B55" s="1" t="s">
        <v>13</v>
      </c>
      <c r="C55" s="1" t="s">
        <v>8</v>
      </c>
      <c r="D55" s="1" t="s">
        <v>11</v>
      </c>
      <c r="E55" s="1">
        <v>2</v>
      </c>
      <c r="F55" s="1">
        <v>3</v>
      </c>
      <c r="L55" s="2">
        <f>K55-G55*J$75</f>
        <v>0</v>
      </c>
    </row>
    <row r="56" spans="1:14" x14ac:dyDescent="0.2">
      <c r="A56" s="1" t="s">
        <v>7</v>
      </c>
      <c r="B56" s="1" t="s">
        <v>13</v>
      </c>
      <c r="C56" s="1" t="s">
        <v>10</v>
      </c>
      <c r="D56" s="1" t="s">
        <v>9</v>
      </c>
      <c r="E56" s="1">
        <v>1</v>
      </c>
      <c r="F56" s="1">
        <v>1</v>
      </c>
      <c r="G56" s="1">
        <v>2195052</v>
      </c>
      <c r="H56" s="1">
        <v>445.06200000000001</v>
      </c>
      <c r="I56" s="1">
        <f>AVERAGE(H56:H58)</f>
        <v>448.09233333333333</v>
      </c>
      <c r="J56" s="1">
        <f>AVERAGE(I56:I58)</f>
        <v>448.09233333333333</v>
      </c>
      <c r="K56" s="1">
        <v>976933813</v>
      </c>
      <c r="L56" s="2">
        <f>K56-(G56-J$74)</f>
        <v>974739831.23099995</v>
      </c>
      <c r="M56" s="1">
        <f>AVERAGE(L56:L58)</f>
        <v>930541644.89766657</v>
      </c>
      <c r="N56" s="1">
        <f>AVERAGE(M56:M58)</f>
        <v>930541644.89766657</v>
      </c>
    </row>
    <row r="57" spans="1:14" x14ac:dyDescent="0.2">
      <c r="A57" s="1" t="s">
        <v>7</v>
      </c>
      <c r="B57" s="1" t="s">
        <v>13</v>
      </c>
      <c r="C57" s="1" t="s">
        <v>10</v>
      </c>
      <c r="D57" s="1" t="s">
        <v>9</v>
      </c>
      <c r="E57" s="1">
        <v>1</v>
      </c>
      <c r="F57" s="1">
        <v>2</v>
      </c>
      <c r="G57" s="1">
        <v>2135234</v>
      </c>
      <c r="H57" s="1">
        <v>440.54300000000001</v>
      </c>
      <c r="K57" s="1">
        <v>940662169</v>
      </c>
      <c r="L57" s="2">
        <f t="shared" ref="L57:L58" si="1">K57-(G57-J$74)</f>
        <v>938528005.23099995</v>
      </c>
    </row>
    <row r="58" spans="1:14" x14ac:dyDescent="0.2">
      <c r="A58" s="1" t="s">
        <v>7</v>
      </c>
      <c r="B58" s="1" t="s">
        <v>13</v>
      </c>
      <c r="C58" s="1" t="s">
        <v>10</v>
      </c>
      <c r="D58" s="1" t="s">
        <v>9</v>
      </c>
      <c r="E58" s="1">
        <v>1</v>
      </c>
      <c r="F58" s="1">
        <v>3</v>
      </c>
      <c r="G58" s="1">
        <v>1919182</v>
      </c>
      <c r="H58" s="1">
        <v>458.67200000000003</v>
      </c>
      <c r="K58" s="1">
        <v>880275210</v>
      </c>
      <c r="L58" s="2">
        <f t="shared" si="1"/>
        <v>878357098.23099995</v>
      </c>
    </row>
    <row r="59" spans="1:14" x14ac:dyDescent="0.2">
      <c r="A59" s="1" t="s">
        <v>7</v>
      </c>
      <c r="B59" s="1" t="s">
        <v>13</v>
      </c>
      <c r="C59" s="1" t="s">
        <v>10</v>
      </c>
      <c r="D59" s="1" t="s">
        <v>9</v>
      </c>
      <c r="E59" s="1">
        <v>2</v>
      </c>
      <c r="F59" s="1">
        <v>1</v>
      </c>
      <c r="L59" s="2">
        <f t="shared" ref="L59:L73" si="2">K59-G59*J$74</f>
        <v>0</v>
      </c>
      <c r="M59" s="1">
        <f>AVERAGE(L59:L61)</f>
        <v>0</v>
      </c>
    </row>
    <row r="60" spans="1:14" x14ac:dyDescent="0.2">
      <c r="A60" s="1" t="s">
        <v>7</v>
      </c>
      <c r="B60" s="1" t="s">
        <v>13</v>
      </c>
      <c r="C60" s="1" t="s">
        <v>10</v>
      </c>
      <c r="D60" s="1" t="s">
        <v>9</v>
      </c>
      <c r="E60" s="1">
        <v>2</v>
      </c>
      <c r="F60" s="1">
        <v>2</v>
      </c>
      <c r="L60" s="2">
        <f t="shared" si="2"/>
        <v>0</v>
      </c>
    </row>
    <row r="61" spans="1:14" x14ac:dyDescent="0.2">
      <c r="A61" s="1" t="s">
        <v>7</v>
      </c>
      <c r="B61" s="1" t="s">
        <v>13</v>
      </c>
      <c r="C61" s="1" t="s">
        <v>10</v>
      </c>
      <c r="D61" s="1" t="s">
        <v>9</v>
      </c>
      <c r="E61" s="1">
        <v>2</v>
      </c>
      <c r="F61" s="1">
        <v>3</v>
      </c>
      <c r="L61" s="2">
        <f t="shared" si="2"/>
        <v>0</v>
      </c>
    </row>
    <row r="62" spans="1:14" x14ac:dyDescent="0.2">
      <c r="A62" s="1" t="s">
        <v>7</v>
      </c>
      <c r="B62" s="1" t="s">
        <v>13</v>
      </c>
      <c r="C62" s="1" t="s">
        <v>10</v>
      </c>
      <c r="D62" s="1" t="s">
        <v>12</v>
      </c>
      <c r="E62" s="1">
        <v>1</v>
      </c>
      <c r="F62" s="1">
        <v>1</v>
      </c>
      <c r="G62" s="1">
        <v>2524805</v>
      </c>
      <c r="H62" s="1">
        <v>443.76900000000001</v>
      </c>
      <c r="I62" s="1">
        <f>AVERAGE(H62:H63)</f>
        <v>448.17200000000003</v>
      </c>
      <c r="J62" s="1">
        <f>AVERAGE(I62,I65)</f>
        <v>448.17200000000003</v>
      </c>
      <c r="K62" s="1">
        <v>1120430631</v>
      </c>
      <c r="L62" s="2">
        <f>K62-(G62-J$74)</f>
        <v>1117906896.2309999</v>
      </c>
      <c r="M62" s="1">
        <f>AVERAGE(L62:L63)</f>
        <v>1143608254.2309999</v>
      </c>
      <c r="N62" s="1">
        <f>AVERAGE(M62:M64)</f>
        <v>1143608254.2309999</v>
      </c>
    </row>
    <row r="63" spans="1:14" x14ac:dyDescent="0.2">
      <c r="A63" s="1" t="s">
        <v>7</v>
      </c>
      <c r="B63" s="1" t="s">
        <v>13</v>
      </c>
      <c r="C63" s="1" t="s">
        <v>10</v>
      </c>
      <c r="D63" s="1" t="s">
        <v>12</v>
      </c>
      <c r="E63" s="1">
        <v>1</v>
      </c>
      <c r="F63" s="1">
        <v>2</v>
      </c>
      <c r="G63" s="1">
        <v>2589401</v>
      </c>
      <c r="H63" s="1">
        <v>452.57499999999999</v>
      </c>
      <c r="K63" s="1">
        <v>1171897943</v>
      </c>
      <c r="L63" s="2">
        <f t="shared" ref="L63:L64" si="3">K63-(G63-J$74)</f>
        <v>1169309612.2309999</v>
      </c>
    </row>
    <row r="64" spans="1:14" x14ac:dyDescent="0.2">
      <c r="A64" s="1" t="s">
        <v>7</v>
      </c>
      <c r="B64" s="1" t="s">
        <v>13</v>
      </c>
      <c r="C64" s="1" t="s">
        <v>10</v>
      </c>
      <c r="D64" s="1" t="s">
        <v>12</v>
      </c>
      <c r="E64" s="1">
        <v>1</v>
      </c>
      <c r="F64" s="1">
        <v>3</v>
      </c>
      <c r="G64" s="1">
        <v>2747985</v>
      </c>
      <c r="H64" s="1">
        <v>445.61399999999998</v>
      </c>
      <c r="K64" s="1">
        <v>1224540128</v>
      </c>
      <c r="L64" s="2">
        <f t="shared" si="3"/>
        <v>1221793213.2309999</v>
      </c>
    </row>
    <row r="65" spans="1:14" x14ac:dyDescent="0.2">
      <c r="A65" s="1" t="s">
        <v>7</v>
      </c>
      <c r="B65" s="1" t="s">
        <v>13</v>
      </c>
      <c r="C65" s="1" t="s">
        <v>10</v>
      </c>
      <c r="D65" s="1" t="s">
        <v>12</v>
      </c>
      <c r="E65" s="1">
        <v>2</v>
      </c>
      <c r="F65" s="1">
        <v>1</v>
      </c>
    </row>
    <row r="66" spans="1:14" x14ac:dyDescent="0.2">
      <c r="A66" s="1" t="s">
        <v>7</v>
      </c>
      <c r="B66" s="1" t="s">
        <v>13</v>
      </c>
      <c r="C66" s="1" t="s">
        <v>10</v>
      </c>
      <c r="D66" s="1" t="s">
        <v>12</v>
      </c>
      <c r="E66" s="1">
        <v>2</v>
      </c>
      <c r="F66" s="1">
        <v>2</v>
      </c>
      <c r="L66" s="2">
        <f t="shared" si="2"/>
        <v>0</v>
      </c>
    </row>
    <row r="67" spans="1:14" x14ac:dyDescent="0.2">
      <c r="A67" s="1" t="s">
        <v>7</v>
      </c>
      <c r="B67" s="1" t="s">
        <v>13</v>
      </c>
      <c r="C67" s="1" t="s">
        <v>10</v>
      </c>
      <c r="D67" s="1" t="s">
        <v>12</v>
      </c>
      <c r="E67" s="1">
        <v>2</v>
      </c>
      <c r="F67" s="1">
        <v>3</v>
      </c>
      <c r="L67" s="2">
        <f t="shared" si="2"/>
        <v>0</v>
      </c>
    </row>
    <row r="68" spans="1:14" x14ac:dyDescent="0.2">
      <c r="A68" s="1" t="s">
        <v>7</v>
      </c>
      <c r="B68" s="1" t="s">
        <v>13</v>
      </c>
      <c r="C68" s="1" t="s">
        <v>10</v>
      </c>
      <c r="D68" s="1" t="s">
        <v>11</v>
      </c>
      <c r="E68" s="1">
        <v>1</v>
      </c>
      <c r="F68" s="1">
        <v>1</v>
      </c>
      <c r="G68" s="1">
        <v>2412869</v>
      </c>
      <c r="H68" s="1">
        <v>624.98599999999999</v>
      </c>
      <c r="I68" s="1">
        <f>AVERAGE(H68:H70)</f>
        <v>750.76966666666669</v>
      </c>
      <c r="J68" s="1">
        <f>AVERAGE(I68:I70)</f>
        <v>750.76966666666669</v>
      </c>
      <c r="K68" s="1">
        <v>1508008678</v>
      </c>
      <c r="L68" s="2">
        <f t="shared" ref="L68:L70" si="4">K68-(G68-J$74)</f>
        <v>1505596879.2309999</v>
      </c>
      <c r="M68" s="1">
        <f>AVERAGE(L68:L70)</f>
        <v>1764218827.8976667</v>
      </c>
      <c r="N68" s="1">
        <f>AVERAGE(M68,M71)</f>
        <v>882109413.94883335</v>
      </c>
    </row>
    <row r="69" spans="1:14" x14ac:dyDescent="0.2">
      <c r="A69" s="1" t="s">
        <v>7</v>
      </c>
      <c r="B69" s="1" t="s">
        <v>13</v>
      </c>
      <c r="C69" s="1" t="s">
        <v>10</v>
      </c>
      <c r="D69" s="1" t="s">
        <v>11</v>
      </c>
      <c r="E69" s="1">
        <v>1</v>
      </c>
      <c r="F69" s="1">
        <v>2</v>
      </c>
      <c r="G69" s="1">
        <v>2088513</v>
      </c>
      <c r="H69" s="1">
        <v>798.39400000000001</v>
      </c>
      <c r="K69" s="1">
        <v>1667456372</v>
      </c>
      <c r="L69" s="2">
        <f t="shared" si="4"/>
        <v>1665368929.2309999</v>
      </c>
    </row>
    <row r="70" spans="1:14" x14ac:dyDescent="0.2">
      <c r="A70" s="1" t="s">
        <v>7</v>
      </c>
      <c r="B70" s="1" t="s">
        <v>13</v>
      </c>
      <c r="C70" s="1" t="s">
        <v>10</v>
      </c>
      <c r="D70" s="1" t="s">
        <v>11</v>
      </c>
      <c r="E70" s="1">
        <v>1</v>
      </c>
      <c r="F70" s="1">
        <v>3</v>
      </c>
      <c r="G70" s="1">
        <v>2562648</v>
      </c>
      <c r="H70" s="1">
        <v>828.92899999999997</v>
      </c>
      <c r="K70" s="1">
        <v>2124252253</v>
      </c>
      <c r="L70" s="2">
        <f t="shared" si="4"/>
        <v>2121690675.2309999</v>
      </c>
    </row>
    <row r="71" spans="1:14" x14ac:dyDescent="0.2">
      <c r="A71" s="1" t="s">
        <v>7</v>
      </c>
      <c r="B71" s="1" t="s">
        <v>13</v>
      </c>
      <c r="C71" s="1" t="s">
        <v>10</v>
      </c>
      <c r="D71" s="1" t="s">
        <v>11</v>
      </c>
      <c r="E71" s="1">
        <v>2</v>
      </c>
      <c r="F71" s="1">
        <v>1</v>
      </c>
      <c r="L71" s="2">
        <f t="shared" si="2"/>
        <v>0</v>
      </c>
      <c r="M71" s="1">
        <f>AVERAGE(L71:L73)</f>
        <v>0</v>
      </c>
    </row>
    <row r="72" spans="1:14" x14ac:dyDescent="0.2">
      <c r="A72" s="1" t="s">
        <v>7</v>
      </c>
      <c r="B72" s="1" t="s">
        <v>13</v>
      </c>
      <c r="C72" s="1" t="s">
        <v>10</v>
      </c>
      <c r="D72" s="1" t="s">
        <v>11</v>
      </c>
      <c r="E72" s="1">
        <v>2</v>
      </c>
      <c r="F72" s="1">
        <v>2</v>
      </c>
      <c r="L72" s="2">
        <f t="shared" si="2"/>
        <v>0</v>
      </c>
    </row>
    <row r="73" spans="1:14" x14ac:dyDescent="0.2">
      <c r="A73" s="1" t="s">
        <v>7</v>
      </c>
      <c r="B73" s="1" t="s">
        <v>13</v>
      </c>
      <c r="C73" s="1" t="s">
        <v>10</v>
      </c>
      <c r="D73" s="1" t="s">
        <v>11</v>
      </c>
      <c r="E73" s="1">
        <v>2</v>
      </c>
      <c r="F73" s="1">
        <v>3</v>
      </c>
      <c r="L73" s="2">
        <f t="shared" si="2"/>
        <v>0</v>
      </c>
    </row>
    <row r="74" spans="1:14" x14ac:dyDescent="0.2">
      <c r="A74" s="1" t="s">
        <v>7</v>
      </c>
      <c r="B74" s="1" t="s">
        <v>14</v>
      </c>
      <c r="D74" s="1" t="s">
        <v>10</v>
      </c>
      <c r="G74" s="1">
        <v>2360336</v>
      </c>
      <c r="H74" s="1">
        <v>1070.231</v>
      </c>
      <c r="I74" s="1">
        <f>AVERAGE(H74:H74)</f>
        <v>1070.231</v>
      </c>
      <c r="J74" s="1">
        <f>AVERAGE(I74)</f>
        <v>1070.231</v>
      </c>
      <c r="K74" s="1">
        <v>2526103717</v>
      </c>
      <c r="L74" s="1">
        <f t="shared" ref="L74" si="5">K74-(G74*H74)</f>
        <v>-1040.6160001754761</v>
      </c>
      <c r="M74" s="1">
        <f>AVERAGE(L74:L74)</f>
        <v>-1040.6160001754761</v>
      </c>
      <c r="N74" s="1">
        <f>AVERAGE(M74)</f>
        <v>-1040.6160001754761</v>
      </c>
    </row>
    <row r="75" spans="1:14" x14ac:dyDescent="0.2">
      <c r="A75" s="1" t="s">
        <v>7</v>
      </c>
      <c r="B75" s="1" t="s">
        <v>14</v>
      </c>
      <c r="D75" s="1" t="s">
        <v>8</v>
      </c>
      <c r="G75" s="1">
        <v>2434929</v>
      </c>
      <c r="H75" s="1">
        <v>181.50200000000001</v>
      </c>
      <c r="I75" s="1">
        <f>AVERAGE(H75:H77)</f>
        <v>181.50200000000001</v>
      </c>
      <c r="J75" s="1">
        <f>AVERAGE(I75,I78)</f>
        <v>181.50200000000001</v>
      </c>
      <c r="K75" s="1">
        <v>441944814</v>
      </c>
      <c r="L75" s="1">
        <f>K75-(G75*H75)</f>
        <v>330.64199995994568</v>
      </c>
      <c r="M75" s="1">
        <v>330.64199995994568</v>
      </c>
      <c r="N75" s="1">
        <f>AVERAGE(M75,M78)</f>
        <v>330.64199995994568</v>
      </c>
    </row>
    <row r="89" spans="20:20" x14ac:dyDescent="0.2">
      <c r="T89" s="2"/>
    </row>
  </sheetData>
  <mergeCells count="6">
    <mergeCell ref="N1:N6"/>
    <mergeCell ref="I1:I6"/>
    <mergeCell ref="J1:J6"/>
    <mergeCell ref="K1:K6"/>
    <mergeCell ref="L1:L6"/>
    <mergeCell ref="M1:M6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0" ma:contentTypeDescription="Create a new document." ma:contentTypeScope="" ma:versionID="5dcb40ab6b9eb16028ced6f1e53b8a31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6ba3b5135398bea72664aabbf42ffc1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BFB4C9-AE49-433C-8AEF-6A5FCB5AB60A}"/>
</file>

<file path=customXml/itemProps2.xml><?xml version="1.0" encoding="utf-8"?>
<ds:datastoreItem xmlns:ds="http://schemas.openxmlformats.org/officeDocument/2006/customXml" ds:itemID="{68C652A2-48AE-4D03-B123-8433E771571C}"/>
</file>

<file path=customXml/itemProps3.xml><?xml version="1.0" encoding="utf-8"?>
<ds:datastoreItem xmlns:ds="http://schemas.openxmlformats.org/officeDocument/2006/customXml" ds:itemID="{72E46A53-0C6E-4EA6-AF1F-96A2426BC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heart tiff with area</vt:lpstr>
      <vt:lpstr>KIDNEY</vt:lpstr>
      <vt:lpstr>liver</vt:lpstr>
      <vt:lpstr>skel.musc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Microsoft Office User</cp:lastModifiedBy>
  <dcterms:created xsi:type="dcterms:W3CDTF">2020-04-13T14:42:22Z</dcterms:created>
  <dcterms:modified xsi:type="dcterms:W3CDTF">2020-12-01T13:47:05Z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