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R:\Users\Trevor Gonzalez\in vivo experiments\cross species capsids\1.27.20 CNS Leads\cas9-Ai9\"/>
    </mc:Choice>
  </mc:AlternateContent>
  <xr:revisionPtr revIDLastSave="0" documentId="13_ncr:1_{76C81197-3512-49BE-9A9C-B40EAF3E5C20}" xr6:coauthVersionLast="36" xr6:coauthVersionMax="36" xr10:uidLastSave="{00000000-0000-0000-0000-000000000000}"/>
  <bookViews>
    <workbookView xWindow="0" yWindow="0" windowWidth="25125" windowHeight="12300" activeTab="1" xr2:uid="{00000000-000D-0000-FFFF-FFFF00000000}"/>
  </bookViews>
  <sheets>
    <sheet name="liver" sheetId="1" r:id="rId1"/>
    <sheet name="Hear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I26" i="2"/>
  <c r="I2" i="2"/>
  <c r="K2" i="1"/>
  <c r="J26" i="1"/>
  <c r="J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2" i="1"/>
  <c r="I56" i="1" l="1"/>
  <c r="I50" i="1"/>
  <c r="I44" i="1"/>
  <c r="I38" i="1"/>
  <c r="I32" i="1"/>
  <c r="I26" i="1"/>
  <c r="I20" i="1"/>
  <c r="I14" i="1"/>
  <c r="I8" i="1"/>
  <c r="I2" i="1"/>
  <c r="H56" i="2"/>
  <c r="H50" i="2"/>
  <c r="H44" i="2"/>
  <c r="H38" i="2"/>
  <c r="H32" i="2"/>
  <c r="H26" i="2"/>
  <c r="H20" i="2"/>
  <c r="H14" i="2"/>
  <c r="H8" i="2"/>
  <c r="H2" i="2"/>
  <c r="F25" i="2" l="1"/>
  <c r="F24" i="2"/>
  <c r="F23" i="2"/>
  <c r="F22" i="2"/>
  <c r="F21" i="2"/>
  <c r="F20" i="2"/>
  <c r="G20" i="2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G50" i="2" s="1"/>
  <c r="F51" i="2"/>
  <c r="F52" i="2"/>
  <c r="F53" i="2"/>
  <c r="F54" i="2"/>
  <c r="F55" i="2"/>
  <c r="F56" i="2"/>
  <c r="F57" i="2"/>
  <c r="F58" i="2"/>
  <c r="G8" i="2" l="1"/>
  <c r="G14" i="2"/>
  <c r="G56" i="2"/>
  <c r="G44" i="2"/>
  <c r="G38" i="2"/>
  <c r="G32" i="2"/>
  <c r="G26" i="2"/>
  <c r="F2" i="2" l="1"/>
  <c r="G2" i="2" s="1"/>
  <c r="F2" i="1"/>
  <c r="F3" i="1"/>
  <c r="F4" i="1"/>
  <c r="H2" i="1" s="1"/>
  <c r="F5" i="1"/>
  <c r="F6" i="1"/>
  <c r="F7" i="1"/>
  <c r="F8" i="1"/>
  <c r="H8" i="1" s="1"/>
  <c r="F9" i="1"/>
  <c r="F10" i="1"/>
  <c r="F11" i="1"/>
  <c r="F12" i="1"/>
  <c r="F13" i="1"/>
  <c r="F14" i="1"/>
  <c r="H14" i="1" s="1"/>
  <c r="F15" i="1"/>
  <c r="F16" i="1"/>
  <c r="F17" i="1"/>
  <c r="F18" i="1"/>
  <c r="F19" i="1"/>
  <c r="F20" i="1"/>
  <c r="H20" i="1" s="1"/>
  <c r="F21" i="1"/>
  <c r="F22" i="1"/>
  <c r="F23" i="1"/>
  <c r="F24" i="1"/>
  <c r="F25" i="1"/>
  <c r="F26" i="1"/>
  <c r="H26" i="1" s="1"/>
  <c r="F27" i="1"/>
  <c r="F28" i="1"/>
  <c r="F29" i="1"/>
  <c r="F30" i="1"/>
  <c r="F31" i="1"/>
  <c r="F32" i="1"/>
  <c r="F33" i="1"/>
  <c r="F34" i="1"/>
  <c r="F35" i="1"/>
  <c r="F36" i="1"/>
  <c r="H32" i="1" s="1"/>
  <c r="F37" i="1"/>
  <c r="F38" i="1"/>
  <c r="H38" i="1" s="1"/>
  <c r="F39" i="1"/>
  <c r="F40" i="1"/>
  <c r="F41" i="1"/>
  <c r="F42" i="1"/>
  <c r="F43" i="1"/>
  <c r="F44" i="1"/>
  <c r="H44" i="1" s="1"/>
  <c r="F45" i="1"/>
  <c r="F46" i="1"/>
  <c r="F47" i="1"/>
  <c r="F48" i="1"/>
  <c r="F49" i="1"/>
  <c r="F50" i="1"/>
  <c r="H50" i="1" s="1"/>
  <c r="F51" i="1"/>
  <c r="F52" i="1"/>
  <c r="F53" i="1"/>
  <c r="F54" i="1"/>
  <c r="F55" i="1"/>
  <c r="F56" i="1"/>
  <c r="H56" i="1" s="1"/>
  <c r="F57" i="1"/>
  <c r="F58" i="1"/>
  <c r="F59" i="1"/>
  <c r="F60" i="1"/>
</calcChain>
</file>

<file path=xl/sharedStrings.xml><?xml version="1.0" encoding="utf-8"?>
<sst xmlns="http://schemas.openxmlformats.org/spreadsheetml/2006/main" count="351" uniqueCount="21">
  <si>
    <t>mock</t>
  </si>
  <si>
    <t>AVG/ ms</t>
  </si>
  <si>
    <t>AVG/capsid</t>
  </si>
  <si>
    <t>FC</t>
  </si>
  <si>
    <t>mouse ident</t>
  </si>
  <si>
    <t>sex</t>
  </si>
  <si>
    <t>TdTom+ fibers</t>
  </si>
  <si>
    <t xml:space="preserve">dapi </t>
  </si>
  <si>
    <t>tdtom/dapi</t>
  </si>
  <si>
    <t>%</t>
  </si>
  <si>
    <t>AVG/ mouse</t>
  </si>
  <si>
    <t>mouse 1</t>
  </si>
  <si>
    <t>mouse 2</t>
  </si>
  <si>
    <t>mouse 3</t>
  </si>
  <si>
    <t>mouse 4</t>
  </si>
  <si>
    <t>female</t>
  </si>
  <si>
    <t>male</t>
  </si>
  <si>
    <t>mouse 5</t>
  </si>
  <si>
    <t>vector</t>
  </si>
  <si>
    <t>AAV9</t>
  </si>
  <si>
    <t>cc47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</si>
</sst>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2" fillId="0" borderId="0" xfId="1" applyFont="1" applyFill="1"/>
    <xf numFmtId="0" fontId="0" fillId="0" borderId="0" xfId="0" applyFill="1"/>
    <xf numFmtId="1" fontId="0" fillId="0" borderId="0" xfId="0" applyNumberForma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workbookViewId="0">
      <selection activeCell="F1" sqref="F1"/>
    </sheetView>
  </sheetViews>
  <sheetFormatPr defaultRowHeight="15" x14ac:dyDescent="0.25"/>
  <cols>
    <col min="2" max="2" width="12.140625" bestFit="1" customWidth="1"/>
    <col min="4" max="4" width="13.7109375" bestFit="1" customWidth="1"/>
    <col min="6" max="6" width="16.5703125" bestFit="1" customWidth="1"/>
    <col min="7" max="7" width="16.5703125" customWidth="1"/>
    <col min="8" max="8" width="12.140625" bestFit="1" customWidth="1"/>
    <col min="10" max="10" width="12" bestFit="1" customWidth="1"/>
  </cols>
  <sheetData>
    <row r="1" spans="1:11" x14ac:dyDescent="0.25">
      <c r="A1" t="s">
        <v>18</v>
      </c>
      <c r="B1" t="s">
        <v>4</v>
      </c>
      <c r="C1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t="s">
        <v>10</v>
      </c>
      <c r="I1" t="s">
        <v>9</v>
      </c>
      <c r="J1" t="s">
        <v>2</v>
      </c>
      <c r="K1" t="s">
        <v>3</v>
      </c>
    </row>
    <row r="2" spans="1:11" x14ac:dyDescent="0.25">
      <c r="A2" t="s">
        <v>19</v>
      </c>
      <c r="B2" t="s">
        <v>11</v>
      </c>
      <c r="C2" t="s">
        <v>15</v>
      </c>
      <c r="D2">
        <v>436</v>
      </c>
      <c r="E2">
        <v>6248</v>
      </c>
      <c r="F2">
        <f>D2/E2</f>
        <v>6.978233034571063E-2</v>
      </c>
      <c r="G2">
        <f>F2*100</f>
        <v>6.9782330345710628</v>
      </c>
      <c r="H2">
        <f>AVERAGE(F2:F7)</f>
        <v>5.9776762028769657E-2</v>
      </c>
      <c r="I2">
        <f>H2*100</f>
        <v>5.9776762028769657</v>
      </c>
      <c r="J2">
        <f>AVERAGE(H2,H8,H14,H20)*100</f>
        <v>7.3971752605076908</v>
      </c>
      <c r="K2" s="3">
        <f>J26/J2</f>
        <v>0.88671677179794139</v>
      </c>
    </row>
    <row r="3" spans="1:11" x14ac:dyDescent="0.25">
      <c r="A3" t="s">
        <v>19</v>
      </c>
      <c r="B3" t="s">
        <v>11</v>
      </c>
      <c r="C3" t="s">
        <v>15</v>
      </c>
      <c r="D3">
        <v>459</v>
      </c>
      <c r="E3">
        <v>7493</v>
      </c>
      <c r="F3">
        <f t="shared" ref="F3:F60" si="0">D3/E3</f>
        <v>6.1257173361804348E-2</v>
      </c>
      <c r="G3">
        <f t="shared" ref="G3:G59" si="1">F3*100</f>
        <v>6.1257173361804345</v>
      </c>
    </row>
    <row r="4" spans="1:11" x14ac:dyDescent="0.25">
      <c r="A4" t="s">
        <v>19</v>
      </c>
      <c r="B4" t="s">
        <v>11</v>
      </c>
      <c r="C4" t="s">
        <v>15</v>
      </c>
      <c r="D4">
        <v>443</v>
      </c>
      <c r="E4">
        <v>6995</v>
      </c>
      <c r="F4">
        <f t="shared" si="0"/>
        <v>6.3330950679056475E-2</v>
      </c>
      <c r="G4">
        <f t="shared" si="1"/>
        <v>6.3330950679056475</v>
      </c>
    </row>
    <row r="5" spans="1:11" x14ac:dyDescent="0.25">
      <c r="A5" t="s">
        <v>19</v>
      </c>
      <c r="B5" t="s">
        <v>11</v>
      </c>
      <c r="C5" t="s">
        <v>15</v>
      </c>
      <c r="D5">
        <v>390</v>
      </c>
      <c r="E5">
        <v>7757</v>
      </c>
      <c r="F5">
        <f t="shared" si="0"/>
        <v>5.0277169008637358E-2</v>
      </c>
      <c r="G5">
        <f t="shared" si="1"/>
        <v>5.0277169008637355</v>
      </c>
    </row>
    <row r="6" spans="1:11" x14ac:dyDescent="0.25">
      <c r="A6" t="s">
        <v>19</v>
      </c>
      <c r="B6" t="s">
        <v>11</v>
      </c>
      <c r="C6" t="s">
        <v>15</v>
      </c>
      <c r="D6">
        <v>415</v>
      </c>
      <c r="E6">
        <v>6966</v>
      </c>
      <c r="F6">
        <f t="shared" si="0"/>
        <v>5.9575078954923914E-2</v>
      </c>
      <c r="G6">
        <f t="shared" si="1"/>
        <v>5.957507895492391</v>
      </c>
    </row>
    <row r="7" spans="1:11" x14ac:dyDescent="0.25">
      <c r="A7" t="s">
        <v>19</v>
      </c>
      <c r="B7" t="s">
        <v>11</v>
      </c>
      <c r="C7" t="s">
        <v>15</v>
      </c>
      <c r="D7">
        <v>414</v>
      </c>
      <c r="E7">
        <v>7605</v>
      </c>
      <c r="F7">
        <f t="shared" si="0"/>
        <v>5.4437869822485205E-2</v>
      </c>
      <c r="G7">
        <f t="shared" si="1"/>
        <v>5.4437869822485201</v>
      </c>
    </row>
    <row r="8" spans="1:11" x14ac:dyDescent="0.25">
      <c r="A8" t="s">
        <v>19</v>
      </c>
      <c r="B8" t="s">
        <v>12</v>
      </c>
      <c r="C8" t="s">
        <v>16</v>
      </c>
      <c r="D8">
        <v>670</v>
      </c>
      <c r="E8">
        <v>7843</v>
      </c>
      <c r="F8">
        <f t="shared" si="0"/>
        <v>8.5426494963661864E-2</v>
      </c>
      <c r="G8">
        <f t="shared" si="1"/>
        <v>8.5426494963661863</v>
      </c>
      <c r="H8">
        <f>AVERAGE(F8:F13)</f>
        <v>8.5989549889214145E-2</v>
      </c>
      <c r="I8">
        <f>H8*100</f>
        <v>8.598954988921415</v>
      </c>
    </row>
    <row r="9" spans="1:11" x14ac:dyDescent="0.25">
      <c r="A9" t="s">
        <v>19</v>
      </c>
      <c r="B9" t="s">
        <v>12</v>
      </c>
      <c r="C9" t="s">
        <v>16</v>
      </c>
      <c r="D9">
        <v>601</v>
      </c>
      <c r="E9">
        <v>6911</v>
      </c>
      <c r="F9">
        <f t="shared" si="0"/>
        <v>8.6962812906959924E-2</v>
      </c>
      <c r="G9">
        <f t="shared" si="1"/>
        <v>8.6962812906959925</v>
      </c>
    </row>
    <row r="10" spans="1:11" x14ac:dyDescent="0.25">
      <c r="A10" t="s">
        <v>19</v>
      </c>
      <c r="B10" t="s">
        <v>12</v>
      </c>
      <c r="C10" t="s">
        <v>16</v>
      </c>
      <c r="D10">
        <v>574</v>
      </c>
      <c r="E10">
        <v>7404</v>
      </c>
      <c r="F10">
        <f t="shared" si="0"/>
        <v>7.7525661804430032E-2</v>
      </c>
      <c r="G10">
        <f t="shared" si="1"/>
        <v>7.7525661804430035</v>
      </c>
    </row>
    <row r="11" spans="1:11" x14ac:dyDescent="0.25">
      <c r="A11" t="s">
        <v>19</v>
      </c>
      <c r="B11" t="s">
        <v>12</v>
      </c>
      <c r="C11" t="s">
        <v>16</v>
      </c>
      <c r="D11">
        <v>628</v>
      </c>
      <c r="E11">
        <v>6478</v>
      </c>
      <c r="F11">
        <f t="shared" si="0"/>
        <v>9.6943501080580433E-2</v>
      </c>
      <c r="G11">
        <f t="shared" si="1"/>
        <v>9.6943501080580425</v>
      </c>
    </row>
    <row r="12" spans="1:11" x14ac:dyDescent="0.25">
      <c r="A12" t="s">
        <v>19</v>
      </c>
      <c r="B12" t="s">
        <v>12</v>
      </c>
      <c r="C12" t="s">
        <v>16</v>
      </c>
      <c r="D12">
        <v>571</v>
      </c>
      <c r="E12">
        <v>7185</v>
      </c>
      <c r="F12">
        <f t="shared" si="0"/>
        <v>7.9471120389700764E-2</v>
      </c>
      <c r="G12">
        <f t="shared" si="1"/>
        <v>7.9471120389700767</v>
      </c>
    </row>
    <row r="13" spans="1:11" x14ac:dyDescent="0.25">
      <c r="A13" t="s">
        <v>19</v>
      </c>
      <c r="B13" t="s">
        <v>12</v>
      </c>
      <c r="C13" t="s">
        <v>16</v>
      </c>
      <c r="D13">
        <v>651</v>
      </c>
      <c r="E13">
        <v>7265</v>
      </c>
      <c r="F13">
        <f t="shared" si="0"/>
        <v>8.9607708189951826E-2</v>
      </c>
      <c r="G13">
        <f t="shared" si="1"/>
        <v>8.9607708189951829</v>
      </c>
    </row>
    <row r="14" spans="1:11" x14ac:dyDescent="0.25">
      <c r="A14" t="s">
        <v>19</v>
      </c>
      <c r="B14" t="s">
        <v>13</v>
      </c>
      <c r="C14" t="s">
        <v>15</v>
      </c>
      <c r="D14">
        <v>571</v>
      </c>
      <c r="E14">
        <v>7559</v>
      </c>
      <c r="F14">
        <f t="shared" si="0"/>
        <v>7.553909247254928E-2</v>
      </c>
      <c r="G14">
        <f t="shared" si="1"/>
        <v>7.5539092472549276</v>
      </c>
      <c r="H14">
        <f>AVERAGE(F14:F19)</f>
        <v>7.6253522577363564E-2</v>
      </c>
      <c r="I14">
        <f>H14*100</f>
        <v>7.6253522577363562</v>
      </c>
    </row>
    <row r="15" spans="1:11" x14ac:dyDescent="0.25">
      <c r="A15" t="s">
        <v>19</v>
      </c>
      <c r="B15" t="s">
        <v>13</v>
      </c>
      <c r="C15" t="s">
        <v>15</v>
      </c>
      <c r="D15">
        <v>560</v>
      </c>
      <c r="E15">
        <v>6872</v>
      </c>
      <c r="F15">
        <f t="shared" si="0"/>
        <v>8.1490104772991845E-2</v>
      </c>
      <c r="G15">
        <f t="shared" si="1"/>
        <v>8.1490104772991838</v>
      </c>
    </row>
    <row r="16" spans="1:11" x14ac:dyDescent="0.25">
      <c r="A16" t="s">
        <v>19</v>
      </c>
      <c r="B16" t="s">
        <v>13</v>
      </c>
      <c r="C16" t="s">
        <v>15</v>
      </c>
      <c r="D16">
        <v>582</v>
      </c>
      <c r="E16">
        <v>7569</v>
      </c>
      <c r="F16">
        <f t="shared" si="0"/>
        <v>7.689258818866429E-2</v>
      </c>
      <c r="G16">
        <f t="shared" si="1"/>
        <v>7.6892588188664295</v>
      </c>
    </row>
    <row r="17" spans="1:10" x14ac:dyDescent="0.25">
      <c r="A17" t="s">
        <v>19</v>
      </c>
      <c r="B17" t="s">
        <v>13</v>
      </c>
      <c r="C17" t="s">
        <v>15</v>
      </c>
      <c r="D17">
        <v>540</v>
      </c>
      <c r="E17">
        <v>7449</v>
      </c>
      <c r="F17">
        <f t="shared" si="0"/>
        <v>7.2492952074103903E-2</v>
      </c>
      <c r="G17">
        <f t="shared" si="1"/>
        <v>7.2492952074103902</v>
      </c>
    </row>
    <row r="18" spans="1:10" x14ac:dyDescent="0.25">
      <c r="A18" t="s">
        <v>19</v>
      </c>
      <c r="B18" t="s">
        <v>13</v>
      </c>
      <c r="C18" t="s">
        <v>15</v>
      </c>
      <c r="D18">
        <v>500</v>
      </c>
      <c r="E18">
        <v>7225</v>
      </c>
      <c r="F18">
        <f t="shared" si="0"/>
        <v>6.9204152249134954E-2</v>
      </c>
      <c r="G18">
        <f t="shared" si="1"/>
        <v>6.9204152249134951</v>
      </c>
    </row>
    <row r="19" spans="1:10" x14ac:dyDescent="0.25">
      <c r="A19" t="s">
        <v>19</v>
      </c>
      <c r="B19" t="s">
        <v>13</v>
      </c>
      <c r="C19" t="s">
        <v>15</v>
      </c>
      <c r="D19">
        <v>558</v>
      </c>
      <c r="E19">
        <v>6813</v>
      </c>
      <c r="F19">
        <f t="shared" si="0"/>
        <v>8.1902245706737126E-2</v>
      </c>
      <c r="G19">
        <f t="shared" si="1"/>
        <v>8.1902245706737133</v>
      </c>
    </row>
    <row r="20" spans="1:10" x14ac:dyDescent="0.25">
      <c r="A20" t="s">
        <v>19</v>
      </c>
      <c r="B20" t="s">
        <v>14</v>
      </c>
      <c r="C20" t="s">
        <v>16</v>
      </c>
      <c r="D20">
        <v>538</v>
      </c>
      <c r="E20">
        <v>7461</v>
      </c>
      <c r="F20">
        <f t="shared" si="0"/>
        <v>7.2108296475003344E-2</v>
      </c>
      <c r="G20">
        <f t="shared" si="1"/>
        <v>7.2108296475003346</v>
      </c>
      <c r="H20">
        <f>AVERAGE(F20:F25)</f>
        <v>7.3867175924960241E-2</v>
      </c>
      <c r="I20">
        <f>H20*100</f>
        <v>7.3867175924960238</v>
      </c>
    </row>
    <row r="21" spans="1:10" x14ac:dyDescent="0.25">
      <c r="A21" t="s">
        <v>19</v>
      </c>
      <c r="B21" t="s">
        <v>14</v>
      </c>
      <c r="C21" t="s">
        <v>16</v>
      </c>
      <c r="D21">
        <v>591</v>
      </c>
      <c r="E21">
        <v>7480</v>
      </c>
      <c r="F21">
        <f t="shared" si="0"/>
        <v>7.9010695187165775E-2</v>
      </c>
      <c r="G21">
        <f t="shared" si="1"/>
        <v>7.9010695187165778</v>
      </c>
    </row>
    <row r="22" spans="1:10" x14ac:dyDescent="0.25">
      <c r="A22" t="s">
        <v>19</v>
      </c>
      <c r="B22" t="s">
        <v>14</v>
      </c>
      <c r="C22" t="s">
        <v>16</v>
      </c>
      <c r="D22">
        <v>540</v>
      </c>
      <c r="E22">
        <v>6618</v>
      </c>
      <c r="F22">
        <f t="shared" si="0"/>
        <v>8.1595648232094295E-2</v>
      </c>
      <c r="G22">
        <f t="shared" si="1"/>
        <v>8.1595648232094291</v>
      </c>
    </row>
    <row r="23" spans="1:10" x14ac:dyDescent="0.25">
      <c r="A23" t="s">
        <v>19</v>
      </c>
      <c r="B23" t="s">
        <v>14</v>
      </c>
      <c r="C23" t="s">
        <v>16</v>
      </c>
      <c r="D23">
        <v>524</v>
      </c>
      <c r="E23">
        <v>7359</v>
      </c>
      <c r="F23">
        <f t="shared" si="0"/>
        <v>7.1205326810707972E-2</v>
      </c>
      <c r="G23">
        <f t="shared" si="1"/>
        <v>7.120532681070797</v>
      </c>
    </row>
    <row r="24" spans="1:10" x14ac:dyDescent="0.25">
      <c r="A24" t="s">
        <v>19</v>
      </c>
      <c r="B24" t="s">
        <v>14</v>
      </c>
      <c r="C24" t="s">
        <v>16</v>
      </c>
      <c r="D24">
        <v>529</v>
      </c>
      <c r="E24">
        <v>7367</v>
      </c>
      <c r="F24">
        <f t="shared" si="0"/>
        <v>7.180670557893308E-2</v>
      </c>
      <c r="G24">
        <f t="shared" si="1"/>
        <v>7.1806705578933077</v>
      </c>
    </row>
    <row r="25" spans="1:10" x14ac:dyDescent="0.25">
      <c r="A25" t="s">
        <v>19</v>
      </c>
      <c r="B25" t="s">
        <v>14</v>
      </c>
      <c r="C25" t="s">
        <v>16</v>
      </c>
      <c r="D25">
        <v>450</v>
      </c>
      <c r="E25">
        <v>6669</v>
      </c>
      <c r="F25">
        <f t="shared" si="0"/>
        <v>6.7476383265856948E-2</v>
      </c>
      <c r="G25">
        <f t="shared" si="1"/>
        <v>6.7476383265856947</v>
      </c>
    </row>
    <row r="26" spans="1:10" x14ac:dyDescent="0.25">
      <c r="A26" t="s">
        <v>20</v>
      </c>
      <c r="B26" t="s">
        <v>11</v>
      </c>
      <c r="C26" t="s">
        <v>15</v>
      </c>
      <c r="D26">
        <v>337</v>
      </c>
      <c r="E26" s="1">
        <v>4346</v>
      </c>
      <c r="F26">
        <f t="shared" si="0"/>
        <v>7.7542567878508981E-2</v>
      </c>
      <c r="G26">
        <f t="shared" si="1"/>
        <v>7.7542567878508981</v>
      </c>
      <c r="H26">
        <f>AVERAGE(F26:F31)</f>
        <v>5.9321451902615042E-2</v>
      </c>
      <c r="I26">
        <f>H26*100</f>
        <v>5.9321451902615046</v>
      </c>
      <c r="J26">
        <f>AVERAGE(H26,H32,H38,H44,H50)*100</f>
        <v>6.5591993674209759</v>
      </c>
    </row>
    <row r="27" spans="1:10" x14ac:dyDescent="0.25">
      <c r="A27" t="s">
        <v>20</v>
      </c>
      <c r="B27" t="s">
        <v>11</v>
      </c>
      <c r="C27" t="s">
        <v>15</v>
      </c>
      <c r="D27">
        <v>401</v>
      </c>
      <c r="E27">
        <v>6908</v>
      </c>
      <c r="F27">
        <f t="shared" si="0"/>
        <v>5.8048639258830338E-2</v>
      </c>
      <c r="G27">
        <f t="shared" si="1"/>
        <v>5.8048639258830335</v>
      </c>
    </row>
    <row r="28" spans="1:10" x14ac:dyDescent="0.25">
      <c r="A28" t="s">
        <v>20</v>
      </c>
      <c r="B28" t="s">
        <v>11</v>
      </c>
      <c r="C28" t="s">
        <v>15</v>
      </c>
      <c r="D28">
        <v>408</v>
      </c>
      <c r="E28">
        <v>7225</v>
      </c>
      <c r="F28">
        <f t="shared" si="0"/>
        <v>5.647058823529412E-2</v>
      </c>
      <c r="G28">
        <f t="shared" si="1"/>
        <v>5.6470588235294121</v>
      </c>
    </row>
    <row r="29" spans="1:10" x14ac:dyDescent="0.25">
      <c r="A29" t="s">
        <v>20</v>
      </c>
      <c r="B29" t="s">
        <v>11</v>
      </c>
      <c r="C29" t="s">
        <v>15</v>
      </c>
      <c r="D29">
        <v>405</v>
      </c>
      <c r="E29">
        <v>7129</v>
      </c>
      <c r="F29">
        <f t="shared" si="0"/>
        <v>5.6810211810913169E-2</v>
      </c>
      <c r="G29">
        <f t="shared" si="1"/>
        <v>5.6810211810913174</v>
      </c>
    </row>
    <row r="30" spans="1:10" x14ac:dyDescent="0.25">
      <c r="A30" t="s">
        <v>20</v>
      </c>
      <c r="B30" t="s">
        <v>11</v>
      </c>
      <c r="C30" t="s">
        <v>15</v>
      </c>
      <c r="D30">
        <v>404</v>
      </c>
      <c r="E30">
        <v>7710</v>
      </c>
      <c r="F30">
        <f t="shared" si="0"/>
        <v>5.2399481193255514E-2</v>
      </c>
      <c r="G30">
        <f t="shared" si="1"/>
        <v>5.2399481193255513</v>
      </c>
    </row>
    <row r="31" spans="1:10" x14ac:dyDescent="0.25">
      <c r="A31" t="s">
        <v>20</v>
      </c>
      <c r="B31" t="s">
        <v>11</v>
      </c>
      <c r="C31" t="s">
        <v>15</v>
      </c>
      <c r="D31">
        <v>409</v>
      </c>
      <c r="E31">
        <v>7483</v>
      </c>
      <c r="F31">
        <f t="shared" si="0"/>
        <v>5.4657223038888147E-2</v>
      </c>
      <c r="G31">
        <f t="shared" si="1"/>
        <v>5.465722303888815</v>
      </c>
    </row>
    <row r="32" spans="1:10" x14ac:dyDescent="0.25">
      <c r="A32" t="s">
        <v>20</v>
      </c>
      <c r="B32" t="s">
        <v>12</v>
      </c>
      <c r="C32" t="s">
        <v>16</v>
      </c>
      <c r="D32">
        <v>519</v>
      </c>
      <c r="E32">
        <v>6562</v>
      </c>
      <c r="F32">
        <f t="shared" si="0"/>
        <v>7.9091740323072229E-2</v>
      </c>
      <c r="G32">
        <f t="shared" si="1"/>
        <v>7.9091740323072228</v>
      </c>
      <c r="H32">
        <f>AVERAGE(F32:F37)</f>
        <v>7.3465688196043516E-2</v>
      </c>
      <c r="I32">
        <f>H32*100</f>
        <v>7.3465688196043519</v>
      </c>
    </row>
    <row r="33" spans="1:9" x14ac:dyDescent="0.25">
      <c r="A33" t="s">
        <v>20</v>
      </c>
      <c r="B33" t="s">
        <v>12</v>
      </c>
      <c r="C33" t="s">
        <v>16</v>
      </c>
      <c r="D33">
        <v>448</v>
      </c>
      <c r="E33">
        <v>6671</v>
      </c>
      <c r="F33">
        <f t="shared" si="0"/>
        <v>6.715634837355719E-2</v>
      </c>
      <c r="G33">
        <f t="shared" si="1"/>
        <v>6.7156348373557186</v>
      </c>
    </row>
    <row r="34" spans="1:9" x14ac:dyDescent="0.25">
      <c r="A34" t="s">
        <v>20</v>
      </c>
      <c r="B34" t="s">
        <v>12</v>
      </c>
      <c r="C34" t="s">
        <v>16</v>
      </c>
      <c r="D34">
        <v>533</v>
      </c>
      <c r="E34">
        <v>6270</v>
      </c>
      <c r="F34">
        <f t="shared" si="0"/>
        <v>8.5007974481658699E-2</v>
      </c>
      <c r="G34">
        <f t="shared" si="1"/>
        <v>8.5007974481658692</v>
      </c>
    </row>
    <row r="35" spans="1:9" x14ac:dyDescent="0.25">
      <c r="A35" t="s">
        <v>20</v>
      </c>
      <c r="B35" t="s">
        <v>12</v>
      </c>
      <c r="C35" t="s">
        <v>16</v>
      </c>
      <c r="D35">
        <v>427</v>
      </c>
      <c r="E35">
        <v>5830</v>
      </c>
      <c r="F35">
        <f t="shared" si="0"/>
        <v>7.3241852487135509E-2</v>
      </c>
      <c r="G35">
        <f t="shared" si="1"/>
        <v>7.324185248713551</v>
      </c>
    </row>
    <row r="36" spans="1:9" x14ac:dyDescent="0.25">
      <c r="A36" t="s">
        <v>20</v>
      </c>
      <c r="B36" t="s">
        <v>12</v>
      </c>
      <c r="C36" t="s">
        <v>16</v>
      </c>
      <c r="D36">
        <v>463</v>
      </c>
      <c r="E36">
        <v>6564</v>
      </c>
      <c r="F36">
        <f t="shared" si="0"/>
        <v>7.0536258379037167E-2</v>
      </c>
      <c r="G36">
        <f t="shared" si="1"/>
        <v>7.0536258379037164</v>
      </c>
    </row>
    <row r="37" spans="1:9" x14ac:dyDescent="0.25">
      <c r="A37" t="s">
        <v>20</v>
      </c>
      <c r="B37" t="s">
        <v>12</v>
      </c>
      <c r="C37" t="s">
        <v>16</v>
      </c>
      <c r="D37">
        <v>469</v>
      </c>
      <c r="E37">
        <v>7132</v>
      </c>
      <c r="F37">
        <f t="shared" si="0"/>
        <v>6.5759955131800343E-2</v>
      </c>
      <c r="G37">
        <f t="shared" si="1"/>
        <v>6.5759955131800343</v>
      </c>
    </row>
    <row r="38" spans="1:9" x14ac:dyDescent="0.25">
      <c r="A38" t="s">
        <v>20</v>
      </c>
      <c r="B38" t="s">
        <v>13</v>
      </c>
      <c r="C38" t="s">
        <v>15</v>
      </c>
      <c r="D38">
        <v>453</v>
      </c>
      <c r="E38">
        <v>7276</v>
      </c>
      <c r="F38">
        <f t="shared" si="0"/>
        <v>6.2259483232545355E-2</v>
      </c>
      <c r="G38">
        <f t="shared" si="1"/>
        <v>6.2259483232545358</v>
      </c>
      <c r="H38">
        <f>AVERAGE(F38:F43)</f>
        <v>6.0066091468365106E-2</v>
      </c>
      <c r="I38">
        <f>H38*100</f>
        <v>6.0066091468365101</v>
      </c>
    </row>
    <row r="39" spans="1:9" x14ac:dyDescent="0.25">
      <c r="A39" t="s">
        <v>20</v>
      </c>
      <c r="B39" t="s">
        <v>13</v>
      </c>
      <c r="C39" t="s">
        <v>15</v>
      </c>
      <c r="D39">
        <v>464</v>
      </c>
      <c r="E39">
        <v>6809</v>
      </c>
      <c r="F39">
        <f t="shared" si="0"/>
        <v>6.8145102070788666E-2</v>
      </c>
      <c r="G39">
        <f t="shared" si="1"/>
        <v>6.8145102070788663</v>
      </c>
    </row>
    <row r="40" spans="1:9" x14ac:dyDescent="0.25">
      <c r="A40" t="s">
        <v>20</v>
      </c>
      <c r="B40" t="s">
        <v>13</v>
      </c>
      <c r="C40" t="s">
        <v>15</v>
      </c>
      <c r="D40">
        <v>432</v>
      </c>
      <c r="E40">
        <v>6676</v>
      </c>
      <c r="F40">
        <f t="shared" si="0"/>
        <v>6.4709406830437383E-2</v>
      </c>
      <c r="G40">
        <f t="shared" si="1"/>
        <v>6.4709406830437386</v>
      </c>
    </row>
    <row r="41" spans="1:9" x14ac:dyDescent="0.25">
      <c r="A41" t="s">
        <v>20</v>
      </c>
      <c r="B41" t="s">
        <v>13</v>
      </c>
      <c r="C41" t="s">
        <v>15</v>
      </c>
      <c r="D41">
        <v>388</v>
      </c>
      <c r="E41">
        <v>7766</v>
      </c>
      <c r="F41">
        <f t="shared" si="0"/>
        <v>4.996137007468452E-2</v>
      </c>
      <c r="G41">
        <f t="shared" si="1"/>
        <v>4.9961370074684517</v>
      </c>
    </row>
    <row r="42" spans="1:9" x14ac:dyDescent="0.25">
      <c r="A42" t="s">
        <v>20</v>
      </c>
      <c r="B42" t="s">
        <v>13</v>
      </c>
      <c r="C42" t="s">
        <v>15</v>
      </c>
      <c r="D42">
        <v>417</v>
      </c>
      <c r="E42">
        <v>6786</v>
      </c>
      <c r="F42">
        <f t="shared" si="0"/>
        <v>6.14500442086649E-2</v>
      </c>
      <c r="G42">
        <f t="shared" si="1"/>
        <v>6.1450044208664902</v>
      </c>
    </row>
    <row r="43" spans="1:9" x14ac:dyDescent="0.25">
      <c r="A43" t="s">
        <v>20</v>
      </c>
      <c r="B43" t="s">
        <v>13</v>
      </c>
      <c r="C43" t="s">
        <v>15</v>
      </c>
      <c r="D43">
        <v>398</v>
      </c>
      <c r="E43">
        <v>7388</v>
      </c>
      <c r="F43">
        <f t="shared" si="0"/>
        <v>5.3871142393069844E-2</v>
      </c>
      <c r="G43">
        <f t="shared" si="1"/>
        <v>5.3871142393069844</v>
      </c>
    </row>
    <row r="44" spans="1:9" x14ac:dyDescent="0.25">
      <c r="A44" t="s">
        <v>20</v>
      </c>
      <c r="B44" t="s">
        <v>14</v>
      </c>
      <c r="C44" t="s">
        <v>16</v>
      </c>
      <c r="D44">
        <v>344</v>
      </c>
      <c r="E44">
        <v>5213</v>
      </c>
      <c r="F44">
        <f t="shared" si="0"/>
        <v>6.5988873968923847E-2</v>
      </c>
      <c r="G44">
        <f t="shared" si="1"/>
        <v>6.5988873968923851</v>
      </c>
      <c r="H44">
        <f>AVERAGE(F44:F49)</f>
        <v>6.6563107477369224E-2</v>
      </c>
      <c r="I44">
        <f>H44*100</f>
        <v>6.6563107477369226</v>
      </c>
    </row>
    <row r="45" spans="1:9" x14ac:dyDescent="0.25">
      <c r="A45" t="s">
        <v>20</v>
      </c>
      <c r="B45" t="s">
        <v>14</v>
      </c>
      <c r="C45" t="s">
        <v>16</v>
      </c>
      <c r="D45">
        <v>419</v>
      </c>
      <c r="E45">
        <v>5997</v>
      </c>
      <c r="F45">
        <f t="shared" si="0"/>
        <v>6.9868267467066869E-2</v>
      </c>
      <c r="G45">
        <f t="shared" si="1"/>
        <v>6.9868267467066865</v>
      </c>
    </row>
    <row r="46" spans="1:9" x14ac:dyDescent="0.25">
      <c r="A46" t="s">
        <v>20</v>
      </c>
      <c r="B46" t="s">
        <v>14</v>
      </c>
      <c r="C46" t="s">
        <v>16</v>
      </c>
      <c r="D46">
        <v>389</v>
      </c>
      <c r="E46">
        <v>6179</v>
      </c>
      <c r="F46">
        <f t="shared" si="0"/>
        <v>6.2955170739601871E-2</v>
      </c>
      <c r="G46">
        <f t="shared" si="1"/>
        <v>6.2955170739601867</v>
      </c>
    </row>
    <row r="47" spans="1:9" x14ac:dyDescent="0.25">
      <c r="A47" t="s">
        <v>20</v>
      </c>
      <c r="B47" t="s">
        <v>14</v>
      </c>
      <c r="C47" t="s">
        <v>16</v>
      </c>
      <c r="D47">
        <v>423</v>
      </c>
      <c r="E47">
        <v>6038</v>
      </c>
      <c r="F47">
        <f t="shared" si="0"/>
        <v>7.0056310036435906E-2</v>
      </c>
      <c r="G47">
        <f t="shared" si="1"/>
        <v>7.0056310036435905</v>
      </c>
    </row>
    <row r="48" spans="1:9" x14ac:dyDescent="0.25">
      <c r="A48" t="s">
        <v>20</v>
      </c>
      <c r="B48" t="s">
        <v>14</v>
      </c>
      <c r="C48" t="s">
        <v>16</v>
      </c>
      <c r="D48">
        <v>398</v>
      </c>
      <c r="E48">
        <v>6409</v>
      </c>
      <c r="F48">
        <f t="shared" si="0"/>
        <v>6.2100171633640192E-2</v>
      </c>
      <c r="G48">
        <f t="shared" si="1"/>
        <v>6.2100171633640189</v>
      </c>
    </row>
    <row r="49" spans="1:9" x14ac:dyDescent="0.25">
      <c r="A49" t="s">
        <v>20</v>
      </c>
      <c r="B49" t="s">
        <v>14</v>
      </c>
      <c r="C49" t="s">
        <v>16</v>
      </c>
      <c r="D49">
        <v>450</v>
      </c>
      <c r="E49">
        <v>6578</v>
      </c>
      <c r="F49">
        <f t="shared" si="0"/>
        <v>6.8409851018546672E-2</v>
      </c>
      <c r="G49">
        <f t="shared" si="1"/>
        <v>6.8409851018546668</v>
      </c>
    </row>
    <row r="50" spans="1:9" x14ac:dyDescent="0.25">
      <c r="A50" t="s">
        <v>20</v>
      </c>
      <c r="B50" t="s">
        <v>17</v>
      </c>
      <c r="C50" t="s">
        <v>16</v>
      </c>
      <c r="D50">
        <v>470</v>
      </c>
      <c r="E50">
        <v>7486</v>
      </c>
      <c r="F50">
        <f t="shared" si="0"/>
        <v>6.2783863211327812E-2</v>
      </c>
      <c r="G50">
        <f t="shared" si="1"/>
        <v>6.2783863211327811</v>
      </c>
      <c r="H50">
        <f>AVERAGE(F50:F55)</f>
        <v>6.8543629326655933E-2</v>
      </c>
      <c r="I50">
        <f>H50*100</f>
        <v>6.8543629326655937</v>
      </c>
    </row>
    <row r="51" spans="1:9" x14ac:dyDescent="0.25">
      <c r="A51" t="s">
        <v>20</v>
      </c>
      <c r="B51" t="s">
        <v>17</v>
      </c>
      <c r="C51" t="s">
        <v>16</v>
      </c>
      <c r="D51">
        <v>467</v>
      </c>
      <c r="E51">
        <v>6982</v>
      </c>
      <c r="F51">
        <f t="shared" si="0"/>
        <v>6.6886279003150959E-2</v>
      </c>
      <c r="G51">
        <f t="shared" si="1"/>
        <v>6.6886279003150957</v>
      </c>
    </row>
    <row r="52" spans="1:9" x14ac:dyDescent="0.25">
      <c r="A52" t="s">
        <v>20</v>
      </c>
      <c r="B52" t="s">
        <v>17</v>
      </c>
      <c r="C52" t="s">
        <v>16</v>
      </c>
      <c r="D52">
        <v>420</v>
      </c>
      <c r="E52">
        <v>6791</v>
      </c>
      <c r="F52">
        <f t="shared" si="0"/>
        <v>6.184656162568105E-2</v>
      </c>
      <c r="G52">
        <f t="shared" si="1"/>
        <v>6.1846561625681051</v>
      </c>
    </row>
    <row r="53" spans="1:9" x14ac:dyDescent="0.25">
      <c r="A53" t="s">
        <v>20</v>
      </c>
      <c r="B53" t="s">
        <v>17</v>
      </c>
      <c r="C53" t="s">
        <v>16</v>
      </c>
      <c r="D53">
        <v>464</v>
      </c>
      <c r="E53">
        <v>6159</v>
      </c>
      <c r="F53">
        <f t="shared" si="0"/>
        <v>7.5336905341776256E-2</v>
      </c>
      <c r="G53">
        <f t="shared" si="1"/>
        <v>7.5336905341776257</v>
      </c>
    </row>
    <row r="54" spans="1:9" x14ac:dyDescent="0.25">
      <c r="A54" t="s">
        <v>20</v>
      </c>
      <c r="B54" t="s">
        <v>17</v>
      </c>
      <c r="C54" t="s">
        <v>16</v>
      </c>
      <c r="D54">
        <v>513</v>
      </c>
      <c r="E54">
        <v>7700</v>
      </c>
      <c r="F54">
        <f t="shared" si="0"/>
        <v>6.6623376623376626E-2</v>
      </c>
      <c r="G54">
        <f t="shared" si="1"/>
        <v>6.6623376623376629</v>
      </c>
    </row>
    <row r="55" spans="1:9" x14ac:dyDescent="0.25">
      <c r="A55" t="s">
        <v>20</v>
      </c>
      <c r="B55" t="s">
        <v>17</v>
      </c>
      <c r="C55" t="s">
        <v>16</v>
      </c>
      <c r="D55">
        <v>493</v>
      </c>
      <c r="E55">
        <v>6338</v>
      </c>
      <c r="F55">
        <f t="shared" si="0"/>
        <v>7.7784790154622904E-2</v>
      </c>
      <c r="G55">
        <f t="shared" si="1"/>
        <v>7.77847901546229</v>
      </c>
    </row>
    <row r="56" spans="1:9" x14ac:dyDescent="0.25">
      <c r="A56" t="s">
        <v>0</v>
      </c>
      <c r="D56">
        <v>2</v>
      </c>
      <c r="E56">
        <v>6916</v>
      </c>
      <c r="F56">
        <f t="shared" si="0"/>
        <v>2.8918449971081548E-4</v>
      </c>
      <c r="G56">
        <f t="shared" si="1"/>
        <v>2.8918449971081547E-2</v>
      </c>
      <c r="H56">
        <f>AVERAGE(F56:F60)</f>
        <v>1.8053927394033134E-4</v>
      </c>
      <c r="I56">
        <f>H56*100</f>
        <v>1.8053927394033133E-2</v>
      </c>
    </row>
    <row r="57" spans="1:9" x14ac:dyDescent="0.25">
      <c r="A57" t="s">
        <v>0</v>
      </c>
      <c r="D57">
        <v>1</v>
      </c>
      <c r="E57">
        <v>7166</v>
      </c>
      <c r="F57">
        <f t="shared" si="0"/>
        <v>1.3954786491766677E-4</v>
      </c>
      <c r="G57">
        <f t="shared" si="1"/>
        <v>1.3954786491766676E-2</v>
      </c>
    </row>
    <row r="58" spans="1:9" x14ac:dyDescent="0.25">
      <c r="A58" t="s">
        <v>0</v>
      </c>
      <c r="D58">
        <v>2</v>
      </c>
      <c r="E58">
        <v>8062</v>
      </c>
      <c r="F58">
        <f t="shared" si="0"/>
        <v>2.4807740014884643E-4</v>
      </c>
      <c r="G58">
        <f t="shared" si="1"/>
        <v>2.4807740014884644E-2</v>
      </c>
    </row>
    <row r="59" spans="1:9" x14ac:dyDescent="0.25">
      <c r="A59" t="s">
        <v>0</v>
      </c>
      <c r="D59">
        <v>2</v>
      </c>
      <c r="E59">
        <v>8854</v>
      </c>
      <c r="F59">
        <f t="shared" si="0"/>
        <v>2.2588660492432798E-4</v>
      </c>
      <c r="G59">
        <f t="shared" si="1"/>
        <v>2.2588660492432799E-2</v>
      </c>
    </row>
    <row r="60" spans="1:9" x14ac:dyDescent="0.25">
      <c r="A60" t="s">
        <v>0</v>
      </c>
      <c r="D60">
        <v>0</v>
      </c>
      <c r="E60">
        <v>7856</v>
      </c>
      <c r="F60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"/>
  <sheetViews>
    <sheetView tabSelected="1" workbookViewId="0">
      <selection activeCell="S25" sqref="S25"/>
    </sheetView>
  </sheetViews>
  <sheetFormatPr defaultRowHeight="15" x14ac:dyDescent="0.25"/>
  <cols>
    <col min="6" max="6" width="12" bestFit="1" customWidth="1"/>
  </cols>
  <sheetData>
    <row r="1" spans="1:11" x14ac:dyDescent="0.25">
      <c r="A1" t="s">
        <v>18</v>
      </c>
      <c r="B1" t="s">
        <v>4</v>
      </c>
      <c r="C1" t="s">
        <v>5</v>
      </c>
      <c r="D1" s="2" t="s">
        <v>6</v>
      </c>
      <c r="E1" s="2" t="s">
        <v>7</v>
      </c>
      <c r="F1" s="2" t="s">
        <v>8</v>
      </c>
      <c r="G1" t="s">
        <v>1</v>
      </c>
      <c r="H1" t="s">
        <v>9</v>
      </c>
      <c r="I1" t="s">
        <v>2</v>
      </c>
      <c r="K1" t="s">
        <v>3</v>
      </c>
    </row>
    <row r="2" spans="1:11" x14ac:dyDescent="0.25">
      <c r="A2" t="s">
        <v>19</v>
      </c>
      <c r="B2" t="s">
        <v>11</v>
      </c>
      <c r="C2" t="s">
        <v>15</v>
      </c>
      <c r="D2">
        <v>171</v>
      </c>
      <c r="E2">
        <v>6443</v>
      </c>
      <c r="F2">
        <f>D2/E2</f>
        <v>2.6540431476020487E-2</v>
      </c>
      <c r="G2">
        <f>AVERAGE(F2:F7)</f>
        <v>2.8537086938159064E-2</v>
      </c>
      <c r="H2">
        <f>G2*100</f>
        <v>2.8537086938159062</v>
      </c>
      <c r="I2">
        <f>AVERAGE(H2,H8,H14,H20)</f>
        <v>1.968262125324687</v>
      </c>
      <c r="K2" s="3">
        <f>I26/I2</f>
        <v>1.9063714000583365</v>
      </c>
    </row>
    <row r="3" spans="1:11" x14ac:dyDescent="0.25">
      <c r="A3" t="s">
        <v>19</v>
      </c>
      <c r="B3" t="s">
        <v>11</v>
      </c>
      <c r="C3" t="s">
        <v>15</v>
      </c>
      <c r="D3">
        <v>160</v>
      </c>
      <c r="E3">
        <v>5958</v>
      </c>
      <c r="F3">
        <f t="shared" ref="F3:F25" si="0">D3/E3</f>
        <v>2.6854649211144679E-2</v>
      </c>
    </row>
    <row r="4" spans="1:11" x14ac:dyDescent="0.25">
      <c r="A4" t="s">
        <v>19</v>
      </c>
      <c r="B4" t="s">
        <v>11</v>
      </c>
      <c r="C4" t="s">
        <v>15</v>
      </c>
      <c r="D4">
        <v>175</v>
      </c>
      <c r="E4">
        <v>5915</v>
      </c>
      <c r="F4">
        <f t="shared" si="0"/>
        <v>2.9585798816568046E-2</v>
      </c>
    </row>
    <row r="5" spans="1:11" x14ac:dyDescent="0.25">
      <c r="A5" t="s">
        <v>19</v>
      </c>
      <c r="B5" t="s">
        <v>11</v>
      </c>
      <c r="C5" t="s">
        <v>15</v>
      </c>
      <c r="D5">
        <v>209</v>
      </c>
      <c r="E5">
        <v>6421</v>
      </c>
      <c r="F5">
        <f t="shared" si="0"/>
        <v>3.2549447126615789E-2</v>
      </c>
    </row>
    <row r="6" spans="1:11" x14ac:dyDescent="0.25">
      <c r="A6" t="s">
        <v>19</v>
      </c>
      <c r="B6" t="s">
        <v>11</v>
      </c>
      <c r="C6" t="s">
        <v>15</v>
      </c>
      <c r="D6">
        <v>156</v>
      </c>
      <c r="E6">
        <v>7204</v>
      </c>
      <c r="F6">
        <f t="shared" si="0"/>
        <v>2.1654636313159357E-2</v>
      </c>
    </row>
    <row r="7" spans="1:11" x14ac:dyDescent="0.25">
      <c r="A7" t="s">
        <v>19</v>
      </c>
      <c r="B7" t="s">
        <v>11</v>
      </c>
      <c r="C7" t="s">
        <v>15</v>
      </c>
      <c r="D7">
        <v>203</v>
      </c>
      <c r="E7">
        <v>5964</v>
      </c>
      <c r="F7">
        <f t="shared" si="0"/>
        <v>3.4037558685446008E-2</v>
      </c>
    </row>
    <row r="8" spans="1:11" x14ac:dyDescent="0.25">
      <c r="A8" t="s">
        <v>19</v>
      </c>
      <c r="B8" t="s">
        <v>12</v>
      </c>
      <c r="C8" t="s">
        <v>16</v>
      </c>
      <c r="D8">
        <v>50</v>
      </c>
      <c r="E8">
        <v>6921</v>
      </c>
      <c r="F8">
        <f t="shared" si="0"/>
        <v>7.2243895390839471E-3</v>
      </c>
      <c r="G8">
        <f>AVERAGE(F8:F13)</f>
        <v>8.5105262038860634E-3</v>
      </c>
      <c r="H8">
        <f>G8*100</f>
        <v>0.8510526203886063</v>
      </c>
    </row>
    <row r="9" spans="1:11" x14ac:dyDescent="0.25">
      <c r="A9" t="s">
        <v>19</v>
      </c>
      <c r="B9" t="s">
        <v>12</v>
      </c>
      <c r="C9" t="s">
        <v>16</v>
      </c>
      <c r="D9">
        <v>102</v>
      </c>
      <c r="E9">
        <v>6902</v>
      </c>
      <c r="F9">
        <f t="shared" si="0"/>
        <v>1.4778325123152709E-2</v>
      </c>
    </row>
    <row r="10" spans="1:11" x14ac:dyDescent="0.25">
      <c r="A10" t="s">
        <v>19</v>
      </c>
      <c r="B10" t="s">
        <v>12</v>
      </c>
      <c r="C10" t="s">
        <v>16</v>
      </c>
      <c r="D10">
        <v>32</v>
      </c>
      <c r="E10">
        <v>7537</v>
      </c>
      <c r="F10">
        <f t="shared" si="0"/>
        <v>4.2457211091946395E-3</v>
      </c>
    </row>
    <row r="11" spans="1:11" x14ac:dyDescent="0.25">
      <c r="A11" t="s">
        <v>19</v>
      </c>
      <c r="B11" t="s">
        <v>12</v>
      </c>
      <c r="C11" t="s">
        <v>16</v>
      </c>
      <c r="D11">
        <v>52</v>
      </c>
      <c r="E11">
        <v>7938</v>
      </c>
      <c r="F11">
        <f t="shared" si="0"/>
        <v>6.5507684555303602E-3</v>
      </c>
    </row>
    <row r="12" spans="1:11" x14ac:dyDescent="0.25">
      <c r="A12" t="s">
        <v>19</v>
      </c>
      <c r="B12" t="s">
        <v>12</v>
      </c>
      <c r="C12" t="s">
        <v>16</v>
      </c>
      <c r="D12">
        <v>62</v>
      </c>
      <c r="E12">
        <v>7001</v>
      </c>
      <c r="F12">
        <f t="shared" si="0"/>
        <v>8.8558777317526063E-3</v>
      </c>
    </row>
    <row r="13" spans="1:11" x14ac:dyDescent="0.25">
      <c r="A13" t="s">
        <v>19</v>
      </c>
      <c r="B13" t="s">
        <v>12</v>
      </c>
      <c r="C13" t="s">
        <v>16</v>
      </c>
      <c r="D13">
        <v>72</v>
      </c>
      <c r="E13">
        <v>7653</v>
      </c>
      <c r="F13">
        <f t="shared" si="0"/>
        <v>9.4080752646021164E-3</v>
      </c>
    </row>
    <row r="14" spans="1:11" x14ac:dyDescent="0.25">
      <c r="A14" t="s">
        <v>19</v>
      </c>
      <c r="B14" t="s">
        <v>13</v>
      </c>
      <c r="C14" t="s">
        <v>15</v>
      </c>
      <c r="D14">
        <v>125</v>
      </c>
      <c r="E14">
        <v>5456</v>
      </c>
      <c r="F14">
        <f t="shared" si="0"/>
        <v>2.2910557184750734E-2</v>
      </c>
      <c r="G14">
        <f>AVERAGE(F14:F19)</f>
        <v>2.2764541025465403E-2</v>
      </c>
      <c r="H14">
        <f>G14*100</f>
        <v>2.2764541025465403</v>
      </c>
    </row>
    <row r="15" spans="1:11" x14ac:dyDescent="0.25">
      <c r="A15" t="s">
        <v>19</v>
      </c>
      <c r="B15" t="s">
        <v>13</v>
      </c>
      <c r="C15" t="s">
        <v>15</v>
      </c>
      <c r="D15">
        <v>136</v>
      </c>
      <c r="E15">
        <v>5678</v>
      </c>
      <c r="F15">
        <f t="shared" si="0"/>
        <v>2.3952095808383235E-2</v>
      </c>
    </row>
    <row r="16" spans="1:11" x14ac:dyDescent="0.25">
      <c r="A16" t="s">
        <v>19</v>
      </c>
      <c r="B16" t="s">
        <v>13</v>
      </c>
      <c r="C16" t="s">
        <v>15</v>
      </c>
      <c r="D16">
        <v>144</v>
      </c>
      <c r="E16">
        <v>6690</v>
      </c>
      <c r="F16">
        <f t="shared" si="0"/>
        <v>2.1524663677130046E-2</v>
      </c>
    </row>
    <row r="17" spans="1:9" x14ac:dyDescent="0.25">
      <c r="A17" t="s">
        <v>19</v>
      </c>
      <c r="B17" t="s">
        <v>13</v>
      </c>
      <c r="C17" t="s">
        <v>15</v>
      </c>
      <c r="D17">
        <v>162</v>
      </c>
      <c r="E17">
        <v>6965</v>
      </c>
      <c r="F17">
        <f t="shared" si="0"/>
        <v>2.3259152907394113E-2</v>
      </c>
    </row>
    <row r="18" spans="1:9" x14ac:dyDescent="0.25">
      <c r="A18" t="s">
        <v>19</v>
      </c>
      <c r="B18" t="s">
        <v>13</v>
      </c>
      <c r="C18" t="s">
        <v>15</v>
      </c>
      <c r="D18">
        <v>124</v>
      </c>
      <c r="E18">
        <v>7305</v>
      </c>
      <c r="F18">
        <f t="shared" si="0"/>
        <v>1.6974674880219028E-2</v>
      </c>
    </row>
    <row r="19" spans="1:9" x14ac:dyDescent="0.25">
      <c r="A19" t="s">
        <v>19</v>
      </c>
      <c r="B19" t="s">
        <v>13</v>
      </c>
      <c r="C19" t="s">
        <v>15</v>
      </c>
      <c r="D19">
        <v>165</v>
      </c>
      <c r="E19">
        <v>5900</v>
      </c>
      <c r="F19">
        <f t="shared" si="0"/>
        <v>2.7966101694915254E-2</v>
      </c>
    </row>
    <row r="20" spans="1:9" x14ac:dyDescent="0.25">
      <c r="A20" t="s">
        <v>19</v>
      </c>
      <c r="B20" t="s">
        <v>14</v>
      </c>
      <c r="C20" t="s">
        <v>16</v>
      </c>
      <c r="D20">
        <v>138</v>
      </c>
      <c r="E20">
        <v>6074</v>
      </c>
      <c r="F20">
        <f t="shared" si="0"/>
        <v>2.2719789265722753E-2</v>
      </c>
      <c r="G20">
        <f>AVERAGE(F20:F25)</f>
        <v>1.8918330845476953E-2</v>
      </c>
      <c r="H20">
        <f>G20*100</f>
        <v>1.8918330845476954</v>
      </c>
    </row>
    <row r="21" spans="1:9" x14ac:dyDescent="0.25">
      <c r="A21" t="s">
        <v>19</v>
      </c>
      <c r="B21" t="s">
        <v>14</v>
      </c>
      <c r="C21" t="s">
        <v>16</v>
      </c>
      <c r="D21">
        <v>144</v>
      </c>
      <c r="E21">
        <v>6668</v>
      </c>
      <c r="F21">
        <f t="shared" si="0"/>
        <v>2.1595680863827234E-2</v>
      </c>
    </row>
    <row r="22" spans="1:9" x14ac:dyDescent="0.25">
      <c r="A22" t="s">
        <v>19</v>
      </c>
      <c r="B22" t="s">
        <v>14</v>
      </c>
      <c r="C22" t="s">
        <v>16</v>
      </c>
      <c r="D22">
        <v>130</v>
      </c>
      <c r="E22">
        <v>7193</v>
      </c>
      <c r="F22">
        <f t="shared" si="0"/>
        <v>1.8073126650910609E-2</v>
      </c>
    </row>
    <row r="23" spans="1:9" x14ac:dyDescent="0.25">
      <c r="A23" t="s">
        <v>19</v>
      </c>
      <c r="B23" t="s">
        <v>14</v>
      </c>
      <c r="C23" t="s">
        <v>16</v>
      </c>
      <c r="D23">
        <v>102</v>
      </c>
      <c r="E23">
        <v>5997</v>
      </c>
      <c r="F23">
        <f t="shared" si="0"/>
        <v>1.7008504252126064E-2</v>
      </c>
    </row>
    <row r="24" spans="1:9" x14ac:dyDescent="0.25">
      <c r="A24" t="s">
        <v>19</v>
      </c>
      <c r="B24" t="s">
        <v>14</v>
      </c>
      <c r="C24" t="s">
        <v>16</v>
      </c>
      <c r="D24">
        <v>89</v>
      </c>
      <c r="E24">
        <v>6892</v>
      </c>
      <c r="F24">
        <f t="shared" si="0"/>
        <v>1.2913522925130587E-2</v>
      </c>
    </row>
    <row r="25" spans="1:9" x14ac:dyDescent="0.25">
      <c r="A25" t="s">
        <v>19</v>
      </c>
      <c r="B25" t="s">
        <v>14</v>
      </c>
      <c r="C25" t="s">
        <v>16</v>
      </c>
      <c r="D25">
        <v>146</v>
      </c>
      <c r="E25">
        <v>6887</v>
      </c>
      <c r="F25">
        <f t="shared" si="0"/>
        <v>2.1199361115144474E-2</v>
      </c>
    </row>
    <row r="26" spans="1:9" x14ac:dyDescent="0.25">
      <c r="A26" t="s">
        <v>20</v>
      </c>
      <c r="B26" t="s">
        <v>11</v>
      </c>
      <c r="C26" t="s">
        <v>15</v>
      </c>
      <c r="D26">
        <v>181</v>
      </c>
      <c r="E26">
        <v>3985</v>
      </c>
      <c r="F26">
        <f t="shared" ref="F26:F58" si="1">D26/E26</f>
        <v>4.5420326223337519E-2</v>
      </c>
      <c r="G26">
        <f>AVERAGE(F26:F31)</f>
        <v>4.8880262174503197E-2</v>
      </c>
      <c r="H26">
        <f>G26*100</f>
        <v>4.88802621745032</v>
      </c>
      <c r="I26">
        <f>AVERAGE(H26,H32,H38,H44,H50)</f>
        <v>3.7522386235370204</v>
      </c>
    </row>
    <row r="27" spans="1:9" x14ac:dyDescent="0.25">
      <c r="A27" t="s">
        <v>20</v>
      </c>
      <c r="B27" t="s">
        <v>11</v>
      </c>
      <c r="C27" t="s">
        <v>15</v>
      </c>
      <c r="D27">
        <v>193</v>
      </c>
      <c r="E27">
        <v>3604</v>
      </c>
      <c r="F27">
        <f t="shared" si="1"/>
        <v>5.3551609322974474E-2</v>
      </c>
    </row>
    <row r="28" spans="1:9" x14ac:dyDescent="0.25">
      <c r="A28" t="s">
        <v>20</v>
      </c>
      <c r="B28" t="s">
        <v>11</v>
      </c>
      <c r="C28" t="s">
        <v>15</v>
      </c>
      <c r="D28">
        <v>260</v>
      </c>
      <c r="E28">
        <v>5348</v>
      </c>
      <c r="F28">
        <f t="shared" si="1"/>
        <v>4.8616305160807775E-2</v>
      </c>
    </row>
    <row r="29" spans="1:9" x14ac:dyDescent="0.25">
      <c r="A29" t="s">
        <v>20</v>
      </c>
      <c r="B29" t="s">
        <v>11</v>
      </c>
      <c r="C29" t="s">
        <v>15</v>
      </c>
      <c r="D29">
        <v>248</v>
      </c>
      <c r="E29">
        <v>5703</v>
      </c>
      <c r="F29">
        <f t="shared" si="1"/>
        <v>4.3485884622128705E-2</v>
      </c>
    </row>
    <row r="30" spans="1:9" x14ac:dyDescent="0.25">
      <c r="A30" t="s">
        <v>20</v>
      </c>
      <c r="B30" t="s">
        <v>11</v>
      </c>
      <c r="C30" t="s">
        <v>15</v>
      </c>
      <c r="D30">
        <v>276</v>
      </c>
      <c r="E30">
        <v>5458</v>
      </c>
      <c r="F30">
        <f t="shared" si="1"/>
        <v>5.0567973616709415E-2</v>
      </c>
    </row>
    <row r="31" spans="1:9" x14ac:dyDescent="0.25">
      <c r="A31" t="s">
        <v>20</v>
      </c>
      <c r="B31" t="s">
        <v>11</v>
      </c>
      <c r="C31" t="s">
        <v>15</v>
      </c>
      <c r="D31">
        <v>326</v>
      </c>
      <c r="E31">
        <v>6313</v>
      </c>
      <c r="F31">
        <f t="shared" si="1"/>
        <v>5.1639474101061303E-2</v>
      </c>
    </row>
    <row r="32" spans="1:9" x14ac:dyDescent="0.25">
      <c r="A32" t="s">
        <v>20</v>
      </c>
      <c r="B32" t="s">
        <v>12</v>
      </c>
      <c r="C32" t="s">
        <v>16</v>
      </c>
      <c r="D32">
        <v>150</v>
      </c>
      <c r="E32">
        <v>3301</v>
      </c>
      <c r="F32">
        <f t="shared" si="1"/>
        <v>4.5440775522568921E-2</v>
      </c>
      <c r="G32">
        <f>AVERAGE(F32:F37)</f>
        <v>2.943101279323811E-2</v>
      </c>
      <c r="H32">
        <f>G32*100</f>
        <v>2.9431012793238112</v>
      </c>
    </row>
    <row r="33" spans="1:8" x14ac:dyDescent="0.25">
      <c r="A33" t="s">
        <v>20</v>
      </c>
      <c r="B33" t="s">
        <v>12</v>
      </c>
      <c r="C33" t="s">
        <v>16</v>
      </c>
      <c r="D33">
        <v>179</v>
      </c>
      <c r="E33">
        <v>5367</v>
      </c>
      <c r="F33">
        <f t="shared" si="1"/>
        <v>3.3351965716415133E-2</v>
      </c>
    </row>
    <row r="34" spans="1:8" x14ac:dyDescent="0.25">
      <c r="A34" t="s">
        <v>20</v>
      </c>
      <c r="B34" t="s">
        <v>12</v>
      </c>
      <c r="C34" t="s">
        <v>16</v>
      </c>
      <c r="D34">
        <v>170</v>
      </c>
      <c r="E34">
        <v>7682</v>
      </c>
      <c r="F34">
        <f t="shared" si="1"/>
        <v>2.2129653736006248E-2</v>
      </c>
    </row>
    <row r="35" spans="1:8" x14ac:dyDescent="0.25">
      <c r="A35" t="s">
        <v>20</v>
      </c>
      <c r="B35" t="s">
        <v>12</v>
      </c>
      <c r="C35" t="s">
        <v>16</v>
      </c>
      <c r="D35">
        <v>140</v>
      </c>
      <c r="E35">
        <v>5255</v>
      </c>
      <c r="F35">
        <f t="shared" si="1"/>
        <v>2.6641294005708849E-2</v>
      </c>
    </row>
    <row r="36" spans="1:8" x14ac:dyDescent="0.25">
      <c r="A36" t="s">
        <v>20</v>
      </c>
      <c r="B36" t="s">
        <v>12</v>
      </c>
      <c r="C36" t="s">
        <v>16</v>
      </c>
      <c r="D36">
        <v>159</v>
      </c>
      <c r="E36">
        <v>6288</v>
      </c>
      <c r="F36">
        <f t="shared" si="1"/>
        <v>2.5286259541984733E-2</v>
      </c>
    </row>
    <row r="37" spans="1:8" x14ac:dyDescent="0.25">
      <c r="A37" t="s">
        <v>20</v>
      </c>
      <c r="B37" t="s">
        <v>12</v>
      </c>
      <c r="C37" t="s">
        <v>16</v>
      </c>
      <c r="D37">
        <v>154</v>
      </c>
      <c r="E37">
        <v>6488</v>
      </c>
      <c r="F37">
        <f t="shared" si="1"/>
        <v>2.3736128236744758E-2</v>
      </c>
    </row>
    <row r="38" spans="1:8" x14ac:dyDescent="0.25">
      <c r="A38" t="s">
        <v>20</v>
      </c>
      <c r="B38" t="s">
        <v>13</v>
      </c>
      <c r="C38" t="s">
        <v>15</v>
      </c>
      <c r="D38">
        <v>329</v>
      </c>
      <c r="E38">
        <v>7312</v>
      </c>
      <c r="F38">
        <f t="shared" si="1"/>
        <v>4.4994529540481401E-2</v>
      </c>
      <c r="G38">
        <f>AVERAGE(F38:F43)</f>
        <v>4.0484347608289187E-2</v>
      </c>
      <c r="H38">
        <f>G38*100</f>
        <v>4.0484347608289184</v>
      </c>
    </row>
    <row r="39" spans="1:8" x14ac:dyDescent="0.25">
      <c r="A39" t="s">
        <v>20</v>
      </c>
      <c r="B39" t="s">
        <v>13</v>
      </c>
      <c r="C39" t="s">
        <v>15</v>
      </c>
      <c r="D39">
        <v>276</v>
      </c>
      <c r="E39">
        <v>8178</v>
      </c>
      <c r="F39">
        <f t="shared" si="1"/>
        <v>3.3749082905355832E-2</v>
      </c>
    </row>
    <row r="40" spans="1:8" x14ac:dyDescent="0.25">
      <c r="A40" t="s">
        <v>20</v>
      </c>
      <c r="B40" t="s">
        <v>13</v>
      </c>
      <c r="C40" t="s">
        <v>15</v>
      </c>
      <c r="D40">
        <v>308</v>
      </c>
      <c r="E40">
        <v>6242</v>
      </c>
      <c r="F40">
        <f t="shared" si="1"/>
        <v>4.9343159243832105E-2</v>
      </c>
    </row>
    <row r="41" spans="1:8" x14ac:dyDescent="0.25">
      <c r="A41" t="s">
        <v>20</v>
      </c>
      <c r="B41" t="s">
        <v>13</v>
      </c>
      <c r="C41" t="s">
        <v>15</v>
      </c>
      <c r="D41">
        <v>242</v>
      </c>
      <c r="E41">
        <v>6955</v>
      </c>
      <c r="F41">
        <f t="shared" si="1"/>
        <v>3.4795111430625449E-2</v>
      </c>
    </row>
    <row r="42" spans="1:8" x14ac:dyDescent="0.25">
      <c r="A42" t="s">
        <v>20</v>
      </c>
      <c r="B42" t="s">
        <v>13</v>
      </c>
      <c r="C42" t="s">
        <v>15</v>
      </c>
      <c r="D42">
        <v>270</v>
      </c>
      <c r="E42">
        <v>6744</v>
      </c>
      <c r="F42">
        <f t="shared" si="1"/>
        <v>4.0035587188612103E-2</v>
      </c>
    </row>
    <row r="43" spans="1:8" x14ac:dyDescent="0.25">
      <c r="A43" t="s">
        <v>20</v>
      </c>
      <c r="B43" t="s">
        <v>13</v>
      </c>
      <c r="C43" t="s">
        <v>15</v>
      </c>
      <c r="D43">
        <v>281</v>
      </c>
      <c r="E43">
        <v>7027</v>
      </c>
      <c r="F43">
        <f t="shared" si="1"/>
        <v>3.9988615340828232E-2</v>
      </c>
    </row>
    <row r="44" spans="1:8" x14ac:dyDescent="0.25">
      <c r="A44" t="s">
        <v>20</v>
      </c>
      <c r="B44" t="s">
        <v>14</v>
      </c>
      <c r="C44" t="s">
        <v>16</v>
      </c>
      <c r="D44">
        <v>185</v>
      </c>
      <c r="E44">
        <v>5575</v>
      </c>
      <c r="F44">
        <f t="shared" si="1"/>
        <v>3.3183856502242155E-2</v>
      </c>
      <c r="G44">
        <f>AVERAGE(F44:F49)</f>
        <v>3.3920191089461899E-2</v>
      </c>
      <c r="H44">
        <f>G44*100</f>
        <v>3.3920191089461897</v>
      </c>
    </row>
    <row r="45" spans="1:8" x14ac:dyDescent="0.25">
      <c r="A45" t="s">
        <v>20</v>
      </c>
      <c r="B45" t="s">
        <v>14</v>
      </c>
      <c r="C45" t="s">
        <v>16</v>
      </c>
      <c r="D45">
        <v>169</v>
      </c>
      <c r="E45">
        <v>5037</v>
      </c>
      <c r="F45">
        <f t="shared" si="1"/>
        <v>3.3551717292038909E-2</v>
      </c>
    </row>
    <row r="46" spans="1:8" x14ac:dyDescent="0.25">
      <c r="A46" t="s">
        <v>20</v>
      </c>
      <c r="B46" t="s">
        <v>14</v>
      </c>
      <c r="C46" t="s">
        <v>16</v>
      </c>
      <c r="D46">
        <v>227</v>
      </c>
      <c r="E46">
        <v>4503</v>
      </c>
      <c r="F46">
        <f t="shared" si="1"/>
        <v>5.0410837219631355E-2</v>
      </c>
    </row>
    <row r="47" spans="1:8" x14ac:dyDescent="0.25">
      <c r="A47" t="s">
        <v>20</v>
      </c>
      <c r="B47" t="s">
        <v>14</v>
      </c>
      <c r="C47" t="s">
        <v>16</v>
      </c>
      <c r="D47">
        <v>216</v>
      </c>
      <c r="E47">
        <v>6048</v>
      </c>
      <c r="F47">
        <f t="shared" si="1"/>
        <v>3.5714285714285712E-2</v>
      </c>
    </row>
    <row r="48" spans="1:8" x14ac:dyDescent="0.25">
      <c r="A48" t="s">
        <v>20</v>
      </c>
      <c r="B48" t="s">
        <v>14</v>
      </c>
      <c r="C48" t="s">
        <v>16</v>
      </c>
      <c r="D48">
        <v>209</v>
      </c>
      <c r="E48">
        <v>7094</v>
      </c>
      <c r="F48">
        <f t="shared" si="1"/>
        <v>2.9461516774739217E-2</v>
      </c>
    </row>
    <row r="49" spans="1:8" x14ac:dyDescent="0.25">
      <c r="A49" t="s">
        <v>20</v>
      </c>
      <c r="B49" t="s">
        <v>14</v>
      </c>
      <c r="C49" t="s">
        <v>16</v>
      </c>
      <c r="D49">
        <v>151</v>
      </c>
      <c r="E49">
        <v>7123</v>
      </c>
      <c r="F49">
        <f t="shared" si="1"/>
        <v>2.119893303383406E-2</v>
      </c>
    </row>
    <row r="50" spans="1:8" x14ac:dyDescent="0.25">
      <c r="A50" t="s">
        <v>20</v>
      </c>
      <c r="B50" t="s">
        <v>17</v>
      </c>
      <c r="C50" t="s">
        <v>16</v>
      </c>
      <c r="D50">
        <v>264</v>
      </c>
      <c r="E50">
        <v>7132</v>
      </c>
      <c r="F50">
        <f t="shared" si="1"/>
        <v>3.7016264722378012E-2</v>
      </c>
      <c r="G50">
        <f>AVERAGE(F50:F55)</f>
        <v>3.4896117511358647E-2</v>
      </c>
      <c r="H50">
        <f>G50*100</f>
        <v>3.4896117511358646</v>
      </c>
    </row>
    <row r="51" spans="1:8" x14ac:dyDescent="0.25">
      <c r="A51" t="s">
        <v>20</v>
      </c>
      <c r="B51" t="s">
        <v>17</v>
      </c>
      <c r="C51" t="s">
        <v>16</v>
      </c>
      <c r="D51">
        <v>260</v>
      </c>
      <c r="E51">
        <v>7760</v>
      </c>
      <c r="F51">
        <f t="shared" si="1"/>
        <v>3.3505154639175257E-2</v>
      </c>
    </row>
    <row r="52" spans="1:8" x14ac:dyDescent="0.25">
      <c r="A52" t="s">
        <v>20</v>
      </c>
      <c r="B52" t="s">
        <v>17</v>
      </c>
      <c r="C52" t="s">
        <v>16</v>
      </c>
      <c r="D52">
        <v>227</v>
      </c>
      <c r="E52">
        <v>7022</v>
      </c>
      <c r="F52">
        <f t="shared" si="1"/>
        <v>3.2326972372543436E-2</v>
      </c>
    </row>
    <row r="53" spans="1:8" x14ac:dyDescent="0.25">
      <c r="A53" t="s">
        <v>20</v>
      </c>
      <c r="B53" t="s">
        <v>17</v>
      </c>
      <c r="C53" t="s">
        <v>16</v>
      </c>
      <c r="D53">
        <v>280</v>
      </c>
      <c r="E53">
        <v>6859</v>
      </c>
      <c r="F53">
        <f t="shared" si="1"/>
        <v>4.0822277299897944E-2</v>
      </c>
    </row>
    <row r="54" spans="1:8" x14ac:dyDescent="0.25">
      <c r="A54" t="s">
        <v>20</v>
      </c>
      <c r="B54" t="s">
        <v>17</v>
      </c>
      <c r="C54" t="s">
        <v>16</v>
      </c>
      <c r="D54">
        <v>238</v>
      </c>
      <c r="E54">
        <v>7086</v>
      </c>
      <c r="F54">
        <f t="shared" si="1"/>
        <v>3.3587355348574655E-2</v>
      </c>
    </row>
    <row r="55" spans="1:8" x14ac:dyDescent="0.25">
      <c r="A55" t="s">
        <v>20</v>
      </c>
      <c r="B55" t="s">
        <v>17</v>
      </c>
      <c r="C55" t="s">
        <v>16</v>
      </c>
      <c r="D55">
        <v>223</v>
      </c>
      <c r="E55">
        <v>6943</v>
      </c>
      <c r="F55">
        <f t="shared" si="1"/>
        <v>3.2118680685582601E-2</v>
      </c>
    </row>
    <row r="56" spans="1:8" x14ac:dyDescent="0.25">
      <c r="A56" t="s">
        <v>0</v>
      </c>
      <c r="D56">
        <v>1</v>
      </c>
      <c r="E56">
        <v>6027</v>
      </c>
      <c r="F56">
        <f t="shared" si="1"/>
        <v>1.6592002654720425E-4</v>
      </c>
      <c r="G56">
        <f>AVERAGE(F56:F58)</f>
        <v>3.9877903645300596E-4</v>
      </c>
      <c r="H56">
        <f>G56*100</f>
        <v>3.9877903645300597E-2</v>
      </c>
    </row>
    <row r="57" spans="1:8" x14ac:dyDescent="0.25">
      <c r="D57">
        <v>2</v>
      </c>
      <c r="E57">
        <v>6347</v>
      </c>
      <c r="F57">
        <f t="shared" si="1"/>
        <v>3.1510950055144165E-4</v>
      </c>
    </row>
    <row r="58" spans="1:8" x14ac:dyDescent="0.25">
      <c r="D58">
        <v>5</v>
      </c>
      <c r="E58">
        <v>6990</v>
      </c>
      <c r="F58">
        <f t="shared" si="1"/>
        <v>7.1530758226037196E-4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31473FDB-71BD-42E3-9D9C-542EB3209275}"/>
</file>

<file path=customXml/itemProps2.xml><?xml version="1.0" encoding="utf-8"?>
<ds:datastoreItem xmlns:ds="http://schemas.openxmlformats.org/officeDocument/2006/customXml" ds:itemID="{0C9DDB30-9C1E-47D8-B346-2E2C474EA230}"/>
</file>

<file path=customXml/itemProps3.xml><?xml version="1.0" encoding="utf-8"?>
<ds:datastoreItem xmlns:ds="http://schemas.openxmlformats.org/officeDocument/2006/customXml" ds:itemID="{5E65D7B8-F1DF-4E13-A87E-DF51F4B2E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liver</vt:lpstr>
      <vt:lpstr>Heart</vt:lpstr>
    </vt:vector>
  </TitlesOfParts>
  <Company>Duke University School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 Surgery</dc:creator>
  <cp:lastModifiedBy>Duke Surgery</cp:lastModifiedBy>
  <dcterms:created xsi:type="dcterms:W3CDTF">2021-08-30T13:02:12Z</dcterms:created>
  <dcterms:modified xsi:type="dcterms:W3CDTF">2021-09-16T15:46:26Z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