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tjg34\Box\Asokan Lab\AA\Grants\UH3 Round 2\toolkit data dump\data\"/>
    </mc:Choice>
  </mc:AlternateContent>
  <xr:revisionPtr revIDLastSave="0" documentId="13_ncr:1_{951595EB-299A-45BA-A91C-72A42BB47C0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heart" sheetId="1" r:id="rId1"/>
    <sheet name="liv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F2" i="2"/>
  <c r="K2" i="1"/>
  <c r="F37" i="2" l="1"/>
  <c r="F36" i="2"/>
  <c r="F31" i="2"/>
  <c r="F25" i="2"/>
  <c r="F24" i="2"/>
  <c r="F19" i="2"/>
  <c r="F18" i="2"/>
  <c r="F13" i="2"/>
  <c r="F12" i="2"/>
  <c r="F7" i="2"/>
  <c r="F6" i="2"/>
  <c r="F13" i="1"/>
  <c r="G13" i="1" s="1"/>
  <c r="F12" i="1"/>
  <c r="G12" i="1" s="1"/>
  <c r="F11" i="1"/>
  <c r="G11" i="1" s="1"/>
  <c r="F31" i="1"/>
  <c r="G31" i="1" s="1"/>
  <c r="F30" i="1"/>
  <c r="G30" i="1" s="1"/>
  <c r="F25" i="1"/>
  <c r="G25" i="1" s="1"/>
  <c r="F24" i="1"/>
  <c r="G24" i="1" s="1"/>
  <c r="F19" i="1"/>
  <c r="G19" i="1" s="1"/>
  <c r="F10" i="1" l="1"/>
  <c r="G10" i="1" s="1"/>
  <c r="F9" i="1"/>
  <c r="G9" i="1" s="1"/>
  <c r="F38" i="2"/>
  <c r="F26" i="2"/>
  <c r="F27" i="2"/>
  <c r="F28" i="2"/>
  <c r="F29" i="2"/>
  <c r="F30" i="2"/>
  <c r="F32" i="2"/>
  <c r="F33" i="2"/>
  <c r="F34" i="2"/>
  <c r="F35" i="2"/>
  <c r="F23" i="2"/>
  <c r="F22" i="2"/>
  <c r="F21" i="2"/>
  <c r="F20" i="2"/>
  <c r="G20" i="2" s="1"/>
  <c r="F17" i="2"/>
  <c r="F16" i="2"/>
  <c r="F15" i="2"/>
  <c r="F14" i="2"/>
  <c r="G14" i="2" s="1"/>
  <c r="F11" i="2"/>
  <c r="F10" i="2"/>
  <c r="F3" i="2"/>
  <c r="F4" i="2"/>
  <c r="F5" i="2"/>
  <c r="F8" i="2"/>
  <c r="F9" i="2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F39" i="1"/>
  <c r="F40" i="1"/>
  <c r="F3" i="1"/>
  <c r="G3" i="1" s="1"/>
  <c r="F4" i="1"/>
  <c r="G4" i="1" s="1"/>
  <c r="F5" i="1"/>
  <c r="G5" i="1" s="1"/>
  <c r="F6" i="1"/>
  <c r="G6" i="1" s="1"/>
  <c r="F7" i="1"/>
  <c r="G7" i="1" s="1"/>
  <c r="F8" i="1"/>
  <c r="F14" i="1"/>
  <c r="G14" i="1" s="1"/>
  <c r="F15" i="1"/>
  <c r="G15" i="1" s="1"/>
  <c r="F16" i="1"/>
  <c r="G16" i="1" s="1"/>
  <c r="F17" i="1"/>
  <c r="G17" i="1" s="1"/>
  <c r="F18" i="1"/>
  <c r="G18" i="1" s="1"/>
  <c r="F20" i="1"/>
  <c r="G20" i="1" s="1"/>
  <c r="F21" i="1"/>
  <c r="G21" i="1" s="1"/>
  <c r="F22" i="1"/>
  <c r="G22" i="1" s="1"/>
  <c r="F23" i="1"/>
  <c r="G23" i="1" s="1"/>
  <c r="F26" i="1"/>
  <c r="G26" i="1" s="1"/>
  <c r="F27" i="1"/>
  <c r="G27" i="1" s="1"/>
  <c r="F28" i="1"/>
  <c r="G28" i="1" s="1"/>
  <c r="F29" i="1"/>
  <c r="G29" i="1" s="1"/>
  <c r="F2" i="1"/>
  <c r="G2" i="1" s="1"/>
  <c r="H8" i="1" l="1"/>
  <c r="I8" i="1" s="1"/>
  <c r="G8" i="1"/>
  <c r="H38" i="1"/>
  <c r="H26" i="1"/>
  <c r="I26" i="1" s="1"/>
  <c r="H14" i="1"/>
  <c r="I14" i="1" s="1"/>
  <c r="G26" i="2"/>
  <c r="J5" i="2" s="1"/>
  <c r="H32" i="1"/>
  <c r="I32" i="1" s="1"/>
  <c r="G2" i="2"/>
  <c r="G8" i="2"/>
  <c r="H2" i="1"/>
  <c r="I2" i="1" s="1"/>
  <c r="H20" i="1"/>
  <c r="I20" i="1" s="1"/>
  <c r="G32" i="2"/>
  <c r="G38" i="2"/>
  <c r="J20" i="1" l="1"/>
  <c r="J2" i="1"/>
  <c r="J4" i="2"/>
</calcChain>
</file>

<file path=xl/sharedStrings.xml><?xml version="1.0" encoding="utf-8"?>
<sst xmlns="http://schemas.openxmlformats.org/spreadsheetml/2006/main" count="245" uniqueCount="24">
  <si>
    <t>dapi nuclei</t>
  </si>
  <si>
    <t>fib/dapi</t>
  </si>
  <si>
    <t>mock</t>
  </si>
  <si>
    <t>avg/ms</t>
  </si>
  <si>
    <t>AAV9</t>
  </si>
  <si>
    <t>cc47</t>
  </si>
  <si>
    <t>positive fibers/dapi</t>
  </si>
  <si>
    <t>Avg % editing/capsid</t>
  </si>
  <si>
    <t>mouse ident</t>
  </si>
  <si>
    <t>sex</t>
  </si>
  <si>
    <t>TdTom+ fibers</t>
  </si>
  <si>
    <t xml:space="preserve">dapi </t>
  </si>
  <si>
    <t>tdtom/dapi</t>
  </si>
  <si>
    <t>mouse 1</t>
  </si>
  <si>
    <t>mouse 2</t>
  </si>
  <si>
    <t>mouse 3</t>
  </si>
  <si>
    <t>female</t>
  </si>
  <si>
    <t>male</t>
  </si>
  <si>
    <t>%</t>
  </si>
  <si>
    <t xml:space="preserve">avg </t>
  </si>
  <si>
    <t>fc</t>
  </si>
  <si>
    <t>Tdtom</t>
  </si>
  <si>
    <t>FC</t>
  </si>
  <si>
    <t>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</si>
</sst>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" fontId="0" fillId="0" borderId="0" xfId="0" applyNumberFormat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/>
  </sheetViews>
  <sheetFormatPr defaultRowHeight="15" x14ac:dyDescent="0.25"/>
  <cols>
    <col min="4" max="4" width="13.7109375" bestFit="1" customWidth="1"/>
    <col min="6" max="6" width="12" bestFit="1" customWidth="1"/>
    <col min="7" max="7" width="12" customWidth="1"/>
    <col min="8" max="8" width="18.7109375" bestFit="1" customWidth="1"/>
    <col min="9" max="10" width="18.7109375" customWidth="1"/>
  </cols>
  <sheetData>
    <row r="1" spans="1:11" x14ac:dyDescent="0.25">
      <c r="A1" s="1" t="s">
        <v>23</v>
      </c>
      <c r="B1" t="s">
        <v>8</v>
      </c>
      <c r="C1" t="s">
        <v>9</v>
      </c>
      <c r="D1" s="1" t="s">
        <v>10</v>
      </c>
      <c r="E1" s="1" t="s">
        <v>11</v>
      </c>
      <c r="F1" s="1" t="s">
        <v>12</v>
      </c>
      <c r="G1" s="1" t="s">
        <v>18</v>
      </c>
      <c r="H1" s="1" t="s">
        <v>6</v>
      </c>
      <c r="I1" s="1" t="s">
        <v>18</v>
      </c>
      <c r="J1" s="1" t="s">
        <v>19</v>
      </c>
      <c r="K1" s="1" t="s">
        <v>20</v>
      </c>
    </row>
    <row r="2" spans="1:11" x14ac:dyDescent="0.25">
      <c r="A2" s="1" t="s">
        <v>4</v>
      </c>
      <c r="B2" s="1" t="s">
        <v>13</v>
      </c>
      <c r="C2" s="1" t="s">
        <v>16</v>
      </c>
      <c r="D2" s="1">
        <v>68</v>
      </c>
      <c r="E2" s="1">
        <v>9624</v>
      </c>
      <c r="F2" s="1">
        <f>D2/E2</f>
        <v>7.0656691604322527E-3</v>
      </c>
      <c r="G2" s="1">
        <f>F2*100</f>
        <v>0.7065669160432253</v>
      </c>
      <c r="H2" s="1">
        <f>AVERAGE(F2:F7)</f>
        <v>7.1748094670062807E-3</v>
      </c>
      <c r="I2" s="1">
        <f>H2*100</f>
        <v>0.71748094670062812</v>
      </c>
      <c r="J2" s="1">
        <f>AVERAGE(I2,I8,I14)</f>
        <v>0.56631456678455994</v>
      </c>
      <c r="K2" s="2">
        <f>J20/J2</f>
        <v>2.5639050648659243</v>
      </c>
    </row>
    <row r="3" spans="1:11" x14ac:dyDescent="0.25">
      <c r="A3" s="1" t="s">
        <v>4</v>
      </c>
      <c r="B3" s="1" t="s">
        <v>13</v>
      </c>
      <c r="C3" s="1" t="s">
        <v>16</v>
      </c>
      <c r="D3" s="1">
        <v>80</v>
      </c>
      <c r="E3" s="1">
        <v>10155</v>
      </c>
      <c r="F3" s="1">
        <f t="shared" ref="F3:F7" si="0">D3/E3</f>
        <v>7.8778926637124574E-3</v>
      </c>
      <c r="G3" s="1">
        <f t="shared" ref="G3:G37" si="1">F3*100</f>
        <v>0.7877892663712458</v>
      </c>
      <c r="H3" s="1"/>
      <c r="I3" s="1"/>
      <c r="J3" s="1"/>
    </row>
    <row r="4" spans="1:11" x14ac:dyDescent="0.25">
      <c r="A4" s="1" t="s">
        <v>4</v>
      </c>
      <c r="B4" s="1" t="s">
        <v>13</v>
      </c>
      <c r="C4" s="1" t="s">
        <v>16</v>
      </c>
      <c r="D4" s="1">
        <v>32</v>
      </c>
      <c r="E4" s="1">
        <v>8360</v>
      </c>
      <c r="F4" s="1">
        <f t="shared" si="0"/>
        <v>3.8277511961722489E-3</v>
      </c>
      <c r="G4" s="1">
        <f t="shared" si="1"/>
        <v>0.38277511961722488</v>
      </c>
      <c r="H4" s="1"/>
      <c r="I4" s="1"/>
      <c r="J4" s="1"/>
    </row>
    <row r="5" spans="1:11" x14ac:dyDescent="0.25">
      <c r="A5" s="1" t="s">
        <v>4</v>
      </c>
      <c r="B5" s="1" t="s">
        <v>13</v>
      </c>
      <c r="C5" s="1" t="s">
        <v>16</v>
      </c>
      <c r="D5" s="1">
        <v>90</v>
      </c>
      <c r="E5" s="1">
        <v>8566</v>
      </c>
      <c r="F5" s="1">
        <f t="shared" si="0"/>
        <v>1.0506654214335746E-2</v>
      </c>
      <c r="G5" s="1">
        <f t="shared" si="1"/>
        <v>1.0506654214335747</v>
      </c>
      <c r="H5" s="1"/>
      <c r="I5" s="1"/>
      <c r="J5" s="1"/>
    </row>
    <row r="6" spans="1:11" x14ac:dyDescent="0.25">
      <c r="A6" s="1" t="s">
        <v>4</v>
      </c>
      <c r="B6" s="1" t="s">
        <v>13</v>
      </c>
      <c r="C6" s="1" t="s">
        <v>16</v>
      </c>
      <c r="D6" s="1">
        <v>76</v>
      </c>
      <c r="E6" s="1">
        <v>8928</v>
      </c>
      <c r="F6" s="1">
        <f t="shared" si="0"/>
        <v>8.512544802867384E-3</v>
      </c>
      <c r="G6" s="1">
        <f t="shared" si="1"/>
        <v>0.85125448028673845</v>
      </c>
      <c r="H6" s="1"/>
      <c r="I6" s="1"/>
      <c r="J6" s="1"/>
    </row>
    <row r="7" spans="1:11" x14ac:dyDescent="0.25">
      <c r="A7" s="1" t="s">
        <v>4</v>
      </c>
      <c r="B7" s="1" t="s">
        <v>13</v>
      </c>
      <c r="C7" s="1" t="s">
        <v>16</v>
      </c>
      <c r="D7" s="1">
        <v>46</v>
      </c>
      <c r="E7" s="1">
        <v>8748</v>
      </c>
      <c r="F7" s="1">
        <f t="shared" si="0"/>
        <v>5.2583447645176036E-3</v>
      </c>
      <c r="G7" s="1">
        <f t="shared" si="1"/>
        <v>0.5258344764517604</v>
      </c>
      <c r="H7" s="1"/>
      <c r="I7" s="1"/>
      <c r="J7" s="1"/>
    </row>
    <row r="8" spans="1:11" x14ac:dyDescent="0.25">
      <c r="A8" s="1" t="s">
        <v>4</v>
      </c>
      <c r="B8" s="1" t="s">
        <v>14</v>
      </c>
      <c r="C8" s="1" t="s">
        <v>17</v>
      </c>
      <c r="D8" s="1">
        <v>59</v>
      </c>
      <c r="E8" s="1">
        <v>9142</v>
      </c>
      <c r="F8" s="1">
        <f t="shared" ref="F8:F40" si="2">D8/E8</f>
        <v>6.4537300371909868E-3</v>
      </c>
      <c r="G8" s="1">
        <f t="shared" si="1"/>
        <v>0.64537300371909867</v>
      </c>
      <c r="H8" s="1">
        <f>AVERAGE(F8:F13)</f>
        <v>4.2969701183431623E-3</v>
      </c>
      <c r="I8" s="1">
        <f>H8*100</f>
        <v>0.42969701183431624</v>
      </c>
      <c r="J8" s="1"/>
    </row>
    <row r="9" spans="1:11" x14ac:dyDescent="0.25">
      <c r="A9" s="1" t="s">
        <v>4</v>
      </c>
      <c r="B9" s="1" t="s">
        <v>14</v>
      </c>
      <c r="C9" s="1" t="s">
        <v>17</v>
      </c>
      <c r="D9" s="1">
        <v>44</v>
      </c>
      <c r="E9" s="1">
        <v>10063</v>
      </c>
      <c r="F9" s="1">
        <f t="shared" si="2"/>
        <v>4.3724535426811094E-3</v>
      </c>
      <c r="G9" s="1">
        <f t="shared" si="1"/>
        <v>0.43724535426811095</v>
      </c>
      <c r="H9" s="1"/>
      <c r="I9" s="1"/>
      <c r="J9" s="1"/>
    </row>
    <row r="10" spans="1:11" x14ac:dyDescent="0.25">
      <c r="A10" s="1" t="s">
        <v>4</v>
      </c>
      <c r="B10" s="1" t="s">
        <v>14</v>
      </c>
      <c r="C10" s="1" t="s">
        <v>17</v>
      </c>
      <c r="D10" s="1">
        <v>35</v>
      </c>
      <c r="E10" s="1">
        <v>8385</v>
      </c>
      <c r="F10" s="1">
        <f t="shared" si="2"/>
        <v>4.1741204531902205E-3</v>
      </c>
      <c r="G10" s="1">
        <f t="shared" si="1"/>
        <v>0.41741204531902204</v>
      </c>
      <c r="H10" s="1"/>
      <c r="I10" s="1"/>
      <c r="J10" s="1"/>
    </row>
    <row r="11" spans="1:11" x14ac:dyDescent="0.25">
      <c r="A11" s="1" t="s">
        <v>4</v>
      </c>
      <c r="B11" s="1" t="s">
        <v>14</v>
      </c>
      <c r="C11" s="1" t="s">
        <v>17</v>
      </c>
      <c r="D11" s="1">
        <v>31</v>
      </c>
      <c r="E11" s="1">
        <v>8617</v>
      </c>
      <c r="F11" s="1">
        <f t="shared" si="2"/>
        <v>3.597539747011721E-3</v>
      </c>
      <c r="G11" s="1">
        <f t="shared" si="1"/>
        <v>0.3597539747011721</v>
      </c>
      <c r="H11" s="1"/>
      <c r="I11" s="1"/>
      <c r="J11" s="1"/>
    </row>
    <row r="12" spans="1:11" x14ac:dyDescent="0.25">
      <c r="A12" s="1" t="s">
        <v>4</v>
      </c>
      <c r="B12" s="1" t="s">
        <v>14</v>
      </c>
      <c r="C12" s="1" t="s">
        <v>17</v>
      </c>
      <c r="D12" s="1">
        <v>30</v>
      </c>
      <c r="E12" s="1">
        <v>8020</v>
      </c>
      <c r="F12" s="1">
        <f t="shared" si="2"/>
        <v>3.740648379052369E-3</v>
      </c>
      <c r="G12" s="1">
        <f t="shared" si="1"/>
        <v>0.37406483790523692</v>
      </c>
      <c r="H12" s="1"/>
      <c r="I12" s="1"/>
      <c r="J12" s="1"/>
    </row>
    <row r="13" spans="1:11" x14ac:dyDescent="0.25">
      <c r="A13" s="1" t="s">
        <v>4</v>
      </c>
      <c r="B13" s="1" t="s">
        <v>14</v>
      </c>
      <c r="C13" s="1" t="s">
        <v>17</v>
      </c>
      <c r="D13" s="1">
        <v>36</v>
      </c>
      <c r="E13" s="1">
        <v>10455</v>
      </c>
      <c r="F13" s="1">
        <f t="shared" si="2"/>
        <v>3.4433285509325681E-3</v>
      </c>
      <c r="G13" s="1">
        <f t="shared" si="1"/>
        <v>0.34433285509325678</v>
      </c>
      <c r="H13" s="1"/>
      <c r="I13" s="1"/>
      <c r="J13" s="1"/>
    </row>
    <row r="14" spans="1:11" x14ac:dyDescent="0.25">
      <c r="A14" s="1" t="s">
        <v>4</v>
      </c>
      <c r="B14" s="1" t="s">
        <v>15</v>
      </c>
      <c r="C14" s="1" t="s">
        <v>17</v>
      </c>
      <c r="D14" s="1">
        <v>38</v>
      </c>
      <c r="E14" s="1">
        <v>10253</v>
      </c>
      <c r="F14" s="1">
        <f t="shared" si="2"/>
        <v>3.7062323222471472E-3</v>
      </c>
      <c r="G14" s="1">
        <f t="shared" si="1"/>
        <v>0.37062323222471472</v>
      </c>
      <c r="H14" s="1">
        <f>AVERAGE(F14:F19)</f>
        <v>5.517657418187355E-3</v>
      </c>
      <c r="I14" s="1">
        <f>H14*100</f>
        <v>0.5517657418187355</v>
      </c>
      <c r="J14" s="1"/>
    </row>
    <row r="15" spans="1:11" x14ac:dyDescent="0.25">
      <c r="A15" s="1" t="s">
        <v>4</v>
      </c>
      <c r="B15" s="1" t="s">
        <v>15</v>
      </c>
      <c r="C15" s="1" t="s">
        <v>17</v>
      </c>
      <c r="D15" s="1">
        <v>69</v>
      </c>
      <c r="E15" s="1">
        <v>9750</v>
      </c>
      <c r="F15" s="1">
        <f t="shared" si="2"/>
        <v>7.076923076923077E-3</v>
      </c>
      <c r="G15" s="1">
        <f t="shared" si="1"/>
        <v>0.70769230769230773</v>
      </c>
      <c r="H15" s="1"/>
      <c r="I15" s="1"/>
      <c r="J15" s="1"/>
    </row>
    <row r="16" spans="1:11" x14ac:dyDescent="0.25">
      <c r="A16" s="1" t="s">
        <v>4</v>
      </c>
      <c r="B16" s="1" t="s">
        <v>15</v>
      </c>
      <c r="C16" s="1" t="s">
        <v>17</v>
      </c>
      <c r="D16" s="1">
        <v>50</v>
      </c>
      <c r="E16" s="1">
        <v>8871</v>
      </c>
      <c r="F16" s="1">
        <f t="shared" si="2"/>
        <v>5.6363431405703976E-3</v>
      </c>
      <c r="G16" s="1">
        <f t="shared" si="1"/>
        <v>0.56363431405703979</v>
      </c>
      <c r="H16" s="1"/>
      <c r="I16" s="1"/>
      <c r="J16" s="1"/>
    </row>
    <row r="17" spans="1:10" x14ac:dyDescent="0.25">
      <c r="A17" s="1" t="s">
        <v>4</v>
      </c>
      <c r="B17" s="1" t="s">
        <v>15</v>
      </c>
      <c r="C17" s="1" t="s">
        <v>17</v>
      </c>
      <c r="D17" s="1">
        <v>57</v>
      </c>
      <c r="E17" s="1">
        <v>9742</v>
      </c>
      <c r="F17" s="1">
        <f t="shared" si="2"/>
        <v>5.8509546294395398E-3</v>
      </c>
      <c r="G17" s="1">
        <f t="shared" si="1"/>
        <v>0.58509546294395398</v>
      </c>
      <c r="H17" s="1"/>
      <c r="I17" s="1"/>
      <c r="J17" s="1"/>
    </row>
    <row r="18" spans="1:10" x14ac:dyDescent="0.25">
      <c r="A18" s="1" t="s">
        <v>4</v>
      </c>
      <c r="B18" s="1" t="s">
        <v>15</v>
      </c>
      <c r="C18" s="1" t="s">
        <v>17</v>
      </c>
      <c r="D18" s="1">
        <v>52</v>
      </c>
      <c r="E18" s="1">
        <v>10103</v>
      </c>
      <c r="F18" s="1">
        <f t="shared" si="2"/>
        <v>5.1469860437493809E-3</v>
      </c>
      <c r="G18" s="1">
        <f t="shared" si="1"/>
        <v>0.51469860437493808</v>
      </c>
      <c r="H18" s="1"/>
      <c r="I18" s="1"/>
      <c r="J18" s="1"/>
    </row>
    <row r="19" spans="1:10" x14ac:dyDescent="0.25">
      <c r="A19" s="1" t="s">
        <v>4</v>
      </c>
      <c r="B19" s="1" t="s">
        <v>15</v>
      </c>
      <c r="C19" s="1" t="s">
        <v>17</v>
      </c>
      <c r="D19" s="1">
        <v>58</v>
      </c>
      <c r="E19" s="1">
        <v>10196</v>
      </c>
      <c r="F19" s="1">
        <f t="shared" si="2"/>
        <v>5.6885052961945862E-3</v>
      </c>
      <c r="G19" s="1">
        <f t="shared" si="1"/>
        <v>0.56885052961945859</v>
      </c>
      <c r="H19" s="1"/>
      <c r="I19" s="1"/>
      <c r="J19" s="1"/>
    </row>
    <row r="20" spans="1:10" x14ac:dyDescent="0.25">
      <c r="A20" s="1" t="s">
        <v>5</v>
      </c>
      <c r="B20" s="1" t="s">
        <v>13</v>
      </c>
      <c r="C20" s="1" t="s">
        <v>17</v>
      </c>
      <c r="D20" s="1">
        <v>117</v>
      </c>
      <c r="E20" s="1">
        <v>10349</v>
      </c>
      <c r="F20" s="1">
        <f t="shared" si="2"/>
        <v>1.1305440139143879E-2</v>
      </c>
      <c r="G20" s="1">
        <f t="shared" si="1"/>
        <v>1.1305440139143879</v>
      </c>
      <c r="H20" s="1">
        <f>AVERAGE(F20:F25)</f>
        <v>1.284002301406559E-2</v>
      </c>
      <c r="I20" s="1">
        <f>H20*100</f>
        <v>1.2840023014065589</v>
      </c>
      <c r="J20" s="1">
        <f>AVERAGE(I20,I26,I32)</f>
        <v>1.4519767860862849</v>
      </c>
    </row>
    <row r="21" spans="1:10" x14ac:dyDescent="0.25">
      <c r="A21" s="1" t="s">
        <v>5</v>
      </c>
      <c r="B21" s="1" t="s">
        <v>13</v>
      </c>
      <c r="C21" s="1" t="s">
        <v>17</v>
      </c>
      <c r="D21" s="1">
        <v>104</v>
      </c>
      <c r="E21" s="1">
        <v>9447</v>
      </c>
      <c r="F21" s="1">
        <f t="shared" si="2"/>
        <v>1.1008785857944322E-2</v>
      </c>
      <c r="G21" s="1">
        <f t="shared" si="1"/>
        <v>1.1008785857944321</v>
      </c>
      <c r="H21" s="1"/>
      <c r="I21" s="1"/>
      <c r="J21" s="1"/>
    </row>
    <row r="22" spans="1:10" x14ac:dyDescent="0.25">
      <c r="A22" s="1" t="s">
        <v>5</v>
      </c>
      <c r="B22" s="1" t="s">
        <v>13</v>
      </c>
      <c r="C22" s="1" t="s">
        <v>17</v>
      </c>
      <c r="D22" s="1">
        <v>112</v>
      </c>
      <c r="E22" s="1">
        <v>9556</v>
      </c>
      <c r="F22" s="1">
        <f t="shared" si="2"/>
        <v>1.1720385098367517E-2</v>
      </c>
      <c r="G22" s="1">
        <f t="shared" si="1"/>
        <v>1.1720385098367516</v>
      </c>
      <c r="H22" s="1"/>
      <c r="I22" s="1"/>
      <c r="J22" s="1"/>
    </row>
    <row r="23" spans="1:10" x14ac:dyDescent="0.25">
      <c r="A23" s="1" t="s">
        <v>5</v>
      </c>
      <c r="B23" s="1" t="s">
        <v>13</v>
      </c>
      <c r="C23" s="1" t="s">
        <v>17</v>
      </c>
      <c r="D23" s="1">
        <v>144</v>
      </c>
      <c r="E23" s="1">
        <v>9374</v>
      </c>
      <c r="F23" s="1">
        <f t="shared" si="2"/>
        <v>1.536163857478131E-2</v>
      </c>
      <c r="G23" s="1">
        <f t="shared" si="1"/>
        <v>1.5361638574781309</v>
      </c>
      <c r="H23" s="1"/>
      <c r="I23" s="1"/>
      <c r="J23" s="1"/>
    </row>
    <row r="24" spans="1:10" x14ac:dyDescent="0.25">
      <c r="A24" s="1" t="s">
        <v>5</v>
      </c>
      <c r="B24" s="1" t="s">
        <v>13</v>
      </c>
      <c r="C24" s="1" t="s">
        <v>17</v>
      </c>
      <c r="D24" s="1">
        <v>111</v>
      </c>
      <c r="E24" s="1">
        <v>8928</v>
      </c>
      <c r="F24" s="1">
        <f t="shared" si="2"/>
        <v>1.2432795698924731E-2</v>
      </c>
      <c r="G24" s="1">
        <f t="shared" si="1"/>
        <v>1.243279569892473</v>
      </c>
      <c r="H24" s="1"/>
      <c r="I24" s="1"/>
      <c r="J24" s="1"/>
    </row>
    <row r="25" spans="1:10" x14ac:dyDescent="0.25">
      <c r="A25" s="1" t="s">
        <v>5</v>
      </c>
      <c r="B25" s="1" t="s">
        <v>13</v>
      </c>
      <c r="C25" s="1" t="s">
        <v>17</v>
      </c>
      <c r="D25" s="1">
        <v>147</v>
      </c>
      <c r="E25" s="1">
        <v>9664</v>
      </c>
      <c r="F25" s="1">
        <f t="shared" si="2"/>
        <v>1.5211092715231788E-2</v>
      </c>
      <c r="G25" s="1">
        <f t="shared" si="1"/>
        <v>1.5211092715231789</v>
      </c>
      <c r="H25" s="1"/>
      <c r="I25" s="1"/>
      <c r="J25" s="1"/>
    </row>
    <row r="26" spans="1:10" x14ac:dyDescent="0.25">
      <c r="A26" s="1" t="s">
        <v>5</v>
      </c>
      <c r="B26" s="1" t="s">
        <v>14</v>
      </c>
      <c r="C26" s="1" t="s">
        <v>17</v>
      </c>
      <c r="D26" s="1">
        <v>128</v>
      </c>
      <c r="E26" s="1">
        <v>8520</v>
      </c>
      <c r="F26" s="1">
        <f t="shared" si="2"/>
        <v>1.5023474178403756E-2</v>
      </c>
      <c r="G26" s="1">
        <f t="shared" si="1"/>
        <v>1.5023474178403755</v>
      </c>
      <c r="H26" s="1">
        <f>AVERAGE(F26:F31)</f>
        <v>1.4461475606393883E-2</v>
      </c>
      <c r="I26" s="1">
        <f>H26*100</f>
        <v>1.4461475606393883</v>
      </c>
      <c r="J26" s="1"/>
    </row>
    <row r="27" spans="1:10" x14ac:dyDescent="0.25">
      <c r="A27" s="1" t="s">
        <v>5</v>
      </c>
      <c r="B27" s="1" t="s">
        <v>14</v>
      </c>
      <c r="C27" s="1" t="s">
        <v>17</v>
      </c>
      <c r="D27" s="1">
        <v>114</v>
      </c>
      <c r="E27" s="1">
        <v>10393</v>
      </c>
      <c r="F27" s="1">
        <f t="shared" si="2"/>
        <v>1.0968921389396709E-2</v>
      </c>
      <c r="G27" s="1">
        <f t="shared" si="1"/>
        <v>1.0968921389396709</v>
      </c>
      <c r="H27" s="1"/>
      <c r="I27" s="1"/>
      <c r="J27" s="1"/>
    </row>
    <row r="28" spans="1:10" x14ac:dyDescent="0.25">
      <c r="A28" s="1" t="s">
        <v>5</v>
      </c>
      <c r="B28" s="1" t="s">
        <v>14</v>
      </c>
      <c r="C28" s="1" t="s">
        <v>17</v>
      </c>
      <c r="D28" s="1">
        <v>144</v>
      </c>
      <c r="E28" s="1">
        <v>9263</v>
      </c>
      <c r="F28" s="1">
        <f t="shared" si="2"/>
        <v>1.5545719529310159E-2</v>
      </c>
      <c r="G28" s="1">
        <f t="shared" si="1"/>
        <v>1.554571952931016</v>
      </c>
      <c r="H28" s="1"/>
      <c r="I28" s="1"/>
      <c r="J28" s="1"/>
    </row>
    <row r="29" spans="1:10" x14ac:dyDescent="0.25">
      <c r="A29" s="1" t="s">
        <v>5</v>
      </c>
      <c r="B29" s="1" t="s">
        <v>14</v>
      </c>
      <c r="C29" s="1" t="s">
        <v>17</v>
      </c>
      <c r="D29" s="1">
        <v>158</v>
      </c>
      <c r="E29" s="1">
        <v>9127</v>
      </c>
      <c r="F29" s="1">
        <f t="shared" si="2"/>
        <v>1.7311274241262189E-2</v>
      </c>
      <c r="G29" s="1">
        <f t="shared" si="1"/>
        <v>1.7311274241262189</v>
      </c>
      <c r="H29" s="1"/>
      <c r="I29" s="1"/>
      <c r="J29" s="1"/>
    </row>
    <row r="30" spans="1:10" x14ac:dyDescent="0.25">
      <c r="A30" s="1" t="s">
        <v>5</v>
      </c>
      <c r="B30" s="1" t="s">
        <v>14</v>
      </c>
      <c r="C30" s="1" t="s">
        <v>17</v>
      </c>
      <c r="D30" s="1">
        <v>111</v>
      </c>
      <c r="E30" s="1">
        <v>9939</v>
      </c>
      <c r="F30" s="1">
        <f t="shared" si="2"/>
        <v>1.1168125565952309E-2</v>
      </c>
      <c r="G30" s="1">
        <f t="shared" si="1"/>
        <v>1.1168125565952309</v>
      </c>
      <c r="H30" s="1"/>
      <c r="I30" s="1"/>
      <c r="J30" s="1"/>
    </row>
    <row r="31" spans="1:10" x14ac:dyDescent="0.25">
      <c r="A31" s="1" t="s">
        <v>5</v>
      </c>
      <c r="B31" s="1" t="s">
        <v>14</v>
      </c>
      <c r="C31" s="1" t="s">
        <v>17</v>
      </c>
      <c r="D31" s="1">
        <v>122</v>
      </c>
      <c r="E31" s="1">
        <v>7283</v>
      </c>
      <c r="F31" s="1">
        <f t="shared" si="2"/>
        <v>1.6751338734038172E-2</v>
      </c>
      <c r="G31" s="1">
        <f t="shared" si="1"/>
        <v>1.6751338734038173</v>
      </c>
      <c r="H31" s="1"/>
      <c r="I31" s="1"/>
      <c r="J31" s="1"/>
    </row>
    <row r="32" spans="1:10" x14ac:dyDescent="0.25">
      <c r="A32" s="1" t="s">
        <v>5</v>
      </c>
      <c r="B32" s="1" t="s">
        <v>15</v>
      </c>
      <c r="C32" s="1" t="s">
        <v>17</v>
      </c>
      <c r="D32" s="1">
        <v>184</v>
      </c>
      <c r="E32" s="1">
        <v>10834</v>
      </c>
      <c r="F32" s="1">
        <f t="shared" si="2"/>
        <v>1.698357024183127E-2</v>
      </c>
      <c r="G32" s="1">
        <f t="shared" si="1"/>
        <v>1.698357024183127</v>
      </c>
      <c r="H32" s="1">
        <f>AVERAGE(F32:F37)</f>
        <v>1.6257804962129065E-2</v>
      </c>
      <c r="I32" s="1">
        <f>H32*100</f>
        <v>1.6257804962129065</v>
      </c>
      <c r="J32" s="1"/>
    </row>
    <row r="33" spans="1:10" x14ac:dyDescent="0.25">
      <c r="A33" s="1" t="s">
        <v>5</v>
      </c>
      <c r="B33" s="1" t="s">
        <v>15</v>
      </c>
      <c r="C33" s="1" t="s">
        <v>17</v>
      </c>
      <c r="D33" s="1">
        <v>164</v>
      </c>
      <c r="E33" s="1">
        <v>9931</v>
      </c>
      <c r="F33" s="1">
        <f t="shared" si="2"/>
        <v>1.6513946228979962E-2</v>
      </c>
      <c r="G33" s="1">
        <f t="shared" si="1"/>
        <v>1.6513946228979961</v>
      </c>
      <c r="H33" s="1"/>
      <c r="I33" s="1"/>
      <c r="J33" s="1"/>
    </row>
    <row r="34" spans="1:10" x14ac:dyDescent="0.25">
      <c r="A34" s="1" t="s">
        <v>5</v>
      </c>
      <c r="B34" s="1" t="s">
        <v>15</v>
      </c>
      <c r="C34" s="1" t="s">
        <v>17</v>
      </c>
      <c r="D34" s="1">
        <v>152</v>
      </c>
      <c r="E34" s="1">
        <v>10271</v>
      </c>
      <c r="F34" s="1">
        <f t="shared" si="2"/>
        <v>1.4798948495764774E-2</v>
      </c>
      <c r="G34" s="1">
        <f t="shared" si="1"/>
        <v>1.4798948495764774</v>
      </c>
      <c r="H34" s="1"/>
      <c r="I34" s="1"/>
      <c r="J34" s="1"/>
    </row>
    <row r="35" spans="1:10" x14ac:dyDescent="0.25">
      <c r="A35" s="1" t="s">
        <v>5</v>
      </c>
      <c r="B35" s="1" t="s">
        <v>15</v>
      </c>
      <c r="C35" s="1" t="s">
        <v>17</v>
      </c>
      <c r="D35" s="1">
        <v>162</v>
      </c>
      <c r="E35" s="1">
        <v>8121</v>
      </c>
      <c r="F35" s="1">
        <f t="shared" si="2"/>
        <v>1.994828223125231E-2</v>
      </c>
      <c r="G35" s="1">
        <f t="shared" si="1"/>
        <v>1.994828223125231</v>
      </c>
      <c r="H35" s="1"/>
      <c r="I35" s="1"/>
      <c r="J35" s="1"/>
    </row>
    <row r="36" spans="1:10" x14ac:dyDescent="0.25">
      <c r="A36" s="1" t="s">
        <v>5</v>
      </c>
      <c r="B36" s="1" t="s">
        <v>15</v>
      </c>
      <c r="C36" s="1" t="s">
        <v>17</v>
      </c>
      <c r="D36" s="1">
        <v>154</v>
      </c>
      <c r="E36" s="1">
        <v>10693</v>
      </c>
      <c r="F36" s="1">
        <f t="shared" si="2"/>
        <v>1.4401945197792948E-2</v>
      </c>
      <c r="G36" s="1">
        <f t="shared" si="1"/>
        <v>1.4401945197792947</v>
      </c>
      <c r="H36" s="1"/>
      <c r="I36" s="1"/>
      <c r="J36" s="1"/>
    </row>
    <row r="37" spans="1:10" x14ac:dyDescent="0.25">
      <c r="A37" s="1" t="s">
        <v>5</v>
      </c>
      <c r="B37" s="1" t="s">
        <v>15</v>
      </c>
      <c r="C37" s="1" t="s">
        <v>17</v>
      </c>
      <c r="D37" s="1">
        <v>141</v>
      </c>
      <c r="E37" s="1">
        <v>9463</v>
      </c>
      <c r="F37" s="1">
        <f t="shared" si="2"/>
        <v>1.4900137377153122E-2</v>
      </c>
      <c r="G37" s="1">
        <f t="shared" si="1"/>
        <v>1.4900137377153122</v>
      </c>
      <c r="H37" s="1"/>
      <c r="I37" s="1"/>
      <c r="J37" s="1"/>
    </row>
    <row r="38" spans="1:10" x14ac:dyDescent="0.25">
      <c r="A38" s="1" t="s">
        <v>2</v>
      </c>
      <c r="B38" s="1"/>
      <c r="C38" s="1"/>
      <c r="D38" s="1">
        <v>0</v>
      </c>
      <c r="E38" s="1">
        <v>12127</v>
      </c>
      <c r="F38" s="1">
        <f t="shared" si="2"/>
        <v>0</v>
      </c>
      <c r="G38" s="1"/>
      <c r="H38" s="1">
        <f>AVERAGE(F38:F40)</f>
        <v>0</v>
      </c>
      <c r="I38" s="1"/>
      <c r="J38" s="1"/>
    </row>
    <row r="39" spans="1:10" x14ac:dyDescent="0.25">
      <c r="A39" s="1" t="s">
        <v>2</v>
      </c>
      <c r="B39" s="1"/>
      <c r="C39" s="1"/>
      <c r="D39" s="1">
        <v>0</v>
      </c>
      <c r="E39" s="1">
        <v>11495</v>
      </c>
      <c r="F39" s="1">
        <f t="shared" si="2"/>
        <v>0</v>
      </c>
      <c r="G39" s="1"/>
      <c r="H39" s="1"/>
      <c r="I39" s="1"/>
      <c r="J39" s="1"/>
    </row>
    <row r="40" spans="1:10" x14ac:dyDescent="0.25">
      <c r="A40" s="1" t="s">
        <v>2</v>
      </c>
      <c r="B40" s="1"/>
      <c r="C40" s="1"/>
      <c r="D40" s="1">
        <v>0</v>
      </c>
      <c r="E40" s="1">
        <v>6043</v>
      </c>
      <c r="F40" s="1">
        <f t="shared" si="2"/>
        <v>0</v>
      </c>
      <c r="G40" s="1"/>
      <c r="H40" s="1"/>
      <c r="I40" s="1"/>
      <c r="J4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workbookViewId="0"/>
  </sheetViews>
  <sheetFormatPr defaultColWidth="9.140625" defaultRowHeight="15" x14ac:dyDescent="0.25"/>
  <cols>
    <col min="1" max="4" width="9.140625" style="1"/>
    <col min="5" max="5" width="10.7109375" style="1" bestFit="1" customWidth="1"/>
    <col min="6" max="9" width="9.140625" style="1"/>
    <col min="10" max="10" width="19.7109375" style="1" bestFit="1" customWidth="1"/>
    <col min="11" max="16384" width="9.140625" style="1"/>
  </cols>
  <sheetData>
    <row r="1" spans="1:11" x14ac:dyDescent="0.25">
      <c r="A1" s="1" t="s">
        <v>23</v>
      </c>
      <c r="B1" t="s">
        <v>8</v>
      </c>
      <c r="C1" t="s">
        <v>9</v>
      </c>
      <c r="D1" s="1" t="s">
        <v>21</v>
      </c>
      <c r="E1" s="1" t="s">
        <v>0</v>
      </c>
      <c r="F1" s="1" t="s">
        <v>1</v>
      </c>
      <c r="G1" s="1" t="s">
        <v>3</v>
      </c>
    </row>
    <row r="2" spans="1:11" x14ac:dyDescent="0.25">
      <c r="A2" s="1" t="s">
        <v>4</v>
      </c>
      <c r="B2" s="1" t="s">
        <v>13</v>
      </c>
      <c r="C2" s="1" t="s">
        <v>16</v>
      </c>
      <c r="D2" s="1">
        <v>343</v>
      </c>
      <c r="E2" s="1">
        <v>8525</v>
      </c>
      <c r="F2" s="1">
        <f>D2/E2</f>
        <v>4.023460410557185E-2</v>
      </c>
      <c r="G2" s="1">
        <f>AVERAGE(F2:F7)</f>
        <v>4.9412473795207905E-2</v>
      </c>
    </row>
    <row r="3" spans="1:11" x14ac:dyDescent="0.25">
      <c r="A3" s="1" t="s">
        <v>4</v>
      </c>
      <c r="B3" s="1" t="s">
        <v>13</v>
      </c>
      <c r="C3" s="1" t="s">
        <v>16</v>
      </c>
      <c r="D3" s="1">
        <v>405</v>
      </c>
      <c r="E3" s="1">
        <v>7561</v>
      </c>
      <c r="F3" s="1">
        <f t="shared" ref="F3:F37" si="0">D3/E3</f>
        <v>5.3564343340827936E-2</v>
      </c>
      <c r="J3" s="1" t="s">
        <v>7</v>
      </c>
      <c r="K3" s="1" t="s">
        <v>22</v>
      </c>
    </row>
    <row r="4" spans="1:11" x14ac:dyDescent="0.25">
      <c r="A4" s="1" t="s">
        <v>4</v>
      </c>
      <c r="B4" s="1" t="s">
        <v>13</v>
      </c>
      <c r="C4" s="1" t="s">
        <v>16</v>
      </c>
      <c r="D4" s="1">
        <v>343</v>
      </c>
      <c r="E4" s="1">
        <v>6152</v>
      </c>
      <c r="F4" s="1">
        <f t="shared" si="0"/>
        <v>5.5754226267880361E-2</v>
      </c>
      <c r="I4" s="1" t="s">
        <v>4</v>
      </c>
      <c r="J4" s="1">
        <f>AVERAGE(G2,G8,G14)*100</f>
        <v>6.5925735476328793</v>
      </c>
    </row>
    <row r="5" spans="1:11" x14ac:dyDescent="0.25">
      <c r="A5" s="1" t="s">
        <v>4</v>
      </c>
      <c r="B5" s="1" t="s">
        <v>13</v>
      </c>
      <c r="C5" s="1" t="s">
        <v>16</v>
      </c>
      <c r="D5" s="1">
        <v>353</v>
      </c>
      <c r="E5" s="1">
        <v>6092</v>
      </c>
      <c r="F5" s="1">
        <f t="shared" si="0"/>
        <v>5.7944845699277742E-2</v>
      </c>
      <c r="I5" s="1" t="s">
        <v>5</v>
      </c>
      <c r="J5" s="1">
        <f>AVERAGE(G20,G26,G32)*100</f>
        <v>5.3988424216877418</v>
      </c>
      <c r="K5" s="3">
        <f>J5/J4</f>
        <v>0.81892790162746731</v>
      </c>
    </row>
    <row r="6" spans="1:11" x14ac:dyDescent="0.25">
      <c r="A6" s="1" t="s">
        <v>4</v>
      </c>
      <c r="B6" s="1" t="s">
        <v>13</v>
      </c>
      <c r="C6" s="1" t="s">
        <v>16</v>
      </c>
      <c r="D6" s="1">
        <v>340</v>
      </c>
      <c r="E6" s="1">
        <v>7645</v>
      </c>
      <c r="F6" s="1">
        <f t="shared" si="0"/>
        <v>4.4473512099411382E-2</v>
      </c>
      <c r="I6" s="1" t="s">
        <v>2</v>
      </c>
      <c r="J6" s="1">
        <v>0</v>
      </c>
    </row>
    <row r="7" spans="1:11" x14ac:dyDescent="0.25">
      <c r="A7" s="1" t="s">
        <v>4</v>
      </c>
      <c r="B7" s="1" t="s">
        <v>13</v>
      </c>
      <c r="C7" s="1" t="s">
        <v>16</v>
      </c>
      <c r="D7" s="1">
        <v>336</v>
      </c>
      <c r="E7" s="1">
        <v>7550</v>
      </c>
      <c r="F7" s="1">
        <f t="shared" si="0"/>
        <v>4.4503311258278146E-2</v>
      </c>
    </row>
    <row r="8" spans="1:11" x14ac:dyDescent="0.25">
      <c r="A8" s="1" t="s">
        <v>4</v>
      </c>
      <c r="B8" s="1" t="s">
        <v>14</v>
      </c>
      <c r="C8" s="1" t="s">
        <v>17</v>
      </c>
      <c r="D8" s="1">
        <v>493</v>
      </c>
      <c r="E8" s="1">
        <v>7061</v>
      </c>
      <c r="F8" s="1">
        <f t="shared" si="0"/>
        <v>6.9820138790539582E-2</v>
      </c>
      <c r="G8" s="1">
        <f>AVERAGE(F8:F13)</f>
        <v>7.4940401847630025E-2</v>
      </c>
    </row>
    <row r="9" spans="1:11" x14ac:dyDescent="0.25">
      <c r="A9" s="1" t="s">
        <v>4</v>
      </c>
      <c r="B9" s="1" t="s">
        <v>14</v>
      </c>
      <c r="C9" s="1" t="s">
        <v>17</v>
      </c>
      <c r="D9" s="1">
        <v>501</v>
      </c>
      <c r="E9" s="1">
        <v>5779</v>
      </c>
      <c r="F9" s="1">
        <f t="shared" si="0"/>
        <v>8.669319951548711E-2</v>
      </c>
    </row>
    <row r="10" spans="1:11" x14ac:dyDescent="0.25">
      <c r="A10" s="1" t="s">
        <v>4</v>
      </c>
      <c r="B10" s="1" t="s">
        <v>14</v>
      </c>
      <c r="C10" s="1" t="s">
        <v>17</v>
      </c>
      <c r="D10" s="1">
        <v>514</v>
      </c>
      <c r="E10" s="1">
        <v>6644</v>
      </c>
      <c r="F10" s="1">
        <f t="shared" si="0"/>
        <v>7.7363034316676696E-2</v>
      </c>
    </row>
    <row r="11" spans="1:11" x14ac:dyDescent="0.25">
      <c r="A11" s="1" t="s">
        <v>4</v>
      </c>
      <c r="B11" s="1" t="s">
        <v>14</v>
      </c>
      <c r="C11" s="1" t="s">
        <v>17</v>
      </c>
      <c r="D11" s="1">
        <v>526</v>
      </c>
      <c r="E11" s="1">
        <v>6146</v>
      </c>
      <c r="F11" s="1">
        <f t="shared" si="0"/>
        <v>8.5584119752684679E-2</v>
      </c>
    </row>
    <row r="12" spans="1:11" x14ac:dyDescent="0.25">
      <c r="A12" s="1" t="s">
        <v>4</v>
      </c>
      <c r="B12" s="1" t="s">
        <v>14</v>
      </c>
      <c r="C12" s="1" t="s">
        <v>17</v>
      </c>
      <c r="D12" s="1">
        <v>480</v>
      </c>
      <c r="E12" s="1">
        <v>7343</v>
      </c>
      <c r="F12" s="1">
        <f t="shared" si="0"/>
        <v>6.5368378047119702E-2</v>
      </c>
    </row>
    <row r="13" spans="1:11" x14ac:dyDescent="0.25">
      <c r="A13" s="1" t="s">
        <v>4</v>
      </c>
      <c r="B13" s="1" t="s">
        <v>14</v>
      </c>
      <c r="C13" s="1" t="s">
        <v>17</v>
      </c>
      <c r="D13" s="1">
        <v>471</v>
      </c>
      <c r="E13" s="1">
        <v>7267</v>
      </c>
      <c r="F13" s="1">
        <f t="shared" si="0"/>
        <v>6.4813540663272329E-2</v>
      </c>
    </row>
    <row r="14" spans="1:11" x14ac:dyDescent="0.25">
      <c r="A14" s="1" t="s">
        <v>4</v>
      </c>
      <c r="B14" s="1" t="s">
        <v>15</v>
      </c>
      <c r="C14" s="1" t="s">
        <v>17</v>
      </c>
      <c r="D14" s="1">
        <v>502</v>
      </c>
      <c r="E14" s="1">
        <v>6287</v>
      </c>
      <c r="F14" s="1">
        <f t="shared" si="0"/>
        <v>7.984730396055352E-2</v>
      </c>
      <c r="G14" s="1">
        <f>AVERAGE(F14:F19)</f>
        <v>7.3424330786148476E-2</v>
      </c>
    </row>
    <row r="15" spans="1:11" x14ac:dyDescent="0.25">
      <c r="A15" s="1" t="s">
        <v>4</v>
      </c>
      <c r="B15" s="1" t="s">
        <v>15</v>
      </c>
      <c r="C15" s="1" t="s">
        <v>17</v>
      </c>
      <c r="D15" s="1">
        <v>532</v>
      </c>
      <c r="E15" s="1">
        <v>6681</v>
      </c>
      <c r="F15" s="1">
        <f t="shared" si="0"/>
        <v>7.9628798084119143E-2</v>
      </c>
    </row>
    <row r="16" spans="1:11" x14ac:dyDescent="0.25">
      <c r="A16" s="1" t="s">
        <v>4</v>
      </c>
      <c r="B16" s="1" t="s">
        <v>15</v>
      </c>
      <c r="C16" s="1" t="s">
        <v>17</v>
      </c>
      <c r="D16" s="1">
        <v>486</v>
      </c>
      <c r="E16" s="1">
        <v>7102</v>
      </c>
      <c r="F16" s="1">
        <f t="shared" si="0"/>
        <v>6.8431427766826244E-2</v>
      </c>
    </row>
    <row r="17" spans="1:7" x14ac:dyDescent="0.25">
      <c r="A17" s="1" t="s">
        <v>4</v>
      </c>
      <c r="B17" s="1" t="s">
        <v>15</v>
      </c>
      <c r="C17" s="1" t="s">
        <v>17</v>
      </c>
      <c r="D17" s="1">
        <v>469</v>
      </c>
      <c r="E17" s="1">
        <v>6672</v>
      </c>
      <c r="F17" s="1">
        <f t="shared" si="0"/>
        <v>7.0293764988009586E-2</v>
      </c>
    </row>
    <row r="18" spans="1:7" x14ac:dyDescent="0.25">
      <c r="A18" s="1" t="s">
        <v>4</v>
      </c>
      <c r="B18" s="1" t="s">
        <v>15</v>
      </c>
      <c r="C18" s="1" t="s">
        <v>17</v>
      </c>
      <c r="D18" s="1">
        <v>538</v>
      </c>
      <c r="E18" s="1">
        <v>7379</v>
      </c>
      <c r="F18" s="1">
        <f t="shared" si="0"/>
        <v>7.2909608348014632E-2</v>
      </c>
    </row>
    <row r="19" spans="1:7" x14ac:dyDescent="0.25">
      <c r="A19" s="1" t="s">
        <v>4</v>
      </c>
      <c r="B19" s="1" t="s">
        <v>15</v>
      </c>
      <c r="C19" s="1" t="s">
        <v>17</v>
      </c>
      <c r="D19" s="1">
        <v>515</v>
      </c>
      <c r="E19" s="1">
        <v>7417</v>
      </c>
      <c r="F19" s="1">
        <f t="shared" si="0"/>
        <v>6.9435081569367674E-2</v>
      </c>
    </row>
    <row r="20" spans="1:7" x14ac:dyDescent="0.25">
      <c r="A20" s="1" t="s">
        <v>5</v>
      </c>
      <c r="B20" s="1" t="s">
        <v>13</v>
      </c>
      <c r="C20" s="1" t="s">
        <v>17</v>
      </c>
      <c r="D20" s="1">
        <v>396</v>
      </c>
      <c r="E20" s="1">
        <v>6547</v>
      </c>
      <c r="F20" s="1">
        <f t="shared" si="0"/>
        <v>6.0485718649763251E-2</v>
      </c>
      <c r="G20" s="1">
        <f>AVERAGE(F20:F25)</f>
        <v>5.813463949315345E-2</v>
      </c>
    </row>
    <row r="21" spans="1:7" x14ac:dyDescent="0.25">
      <c r="A21" s="1" t="s">
        <v>5</v>
      </c>
      <c r="B21" s="1" t="s">
        <v>13</v>
      </c>
      <c r="C21" s="1" t="s">
        <v>17</v>
      </c>
      <c r="D21" s="1">
        <v>392</v>
      </c>
      <c r="E21" s="1">
        <v>5296</v>
      </c>
      <c r="F21" s="1">
        <f t="shared" si="0"/>
        <v>7.4018126888217517E-2</v>
      </c>
    </row>
    <row r="22" spans="1:7" x14ac:dyDescent="0.25">
      <c r="A22" s="1" t="s">
        <v>5</v>
      </c>
      <c r="B22" s="1" t="s">
        <v>13</v>
      </c>
      <c r="C22" s="1" t="s">
        <v>17</v>
      </c>
      <c r="D22" s="1">
        <v>391</v>
      </c>
      <c r="E22" s="1">
        <v>6409</v>
      </c>
      <c r="F22" s="1">
        <f t="shared" si="0"/>
        <v>6.1007957559681698E-2</v>
      </c>
    </row>
    <row r="23" spans="1:7" x14ac:dyDescent="0.25">
      <c r="A23" s="1" t="s">
        <v>5</v>
      </c>
      <c r="B23" s="1" t="s">
        <v>13</v>
      </c>
      <c r="C23" s="1" t="s">
        <v>17</v>
      </c>
      <c r="D23" s="1">
        <v>315</v>
      </c>
      <c r="E23" s="1">
        <v>6039</v>
      </c>
      <c r="F23" s="1">
        <f t="shared" si="0"/>
        <v>5.216095380029806E-2</v>
      </c>
    </row>
    <row r="24" spans="1:7" x14ac:dyDescent="0.25">
      <c r="A24" s="1" t="s">
        <v>5</v>
      </c>
      <c r="B24" s="1" t="s">
        <v>13</v>
      </c>
      <c r="C24" s="1" t="s">
        <v>17</v>
      </c>
      <c r="D24" s="1">
        <v>398</v>
      </c>
      <c r="E24" s="1">
        <v>7796</v>
      </c>
      <c r="F24" s="1">
        <f t="shared" si="0"/>
        <v>5.1051821446895844E-2</v>
      </c>
    </row>
    <row r="25" spans="1:7" x14ac:dyDescent="0.25">
      <c r="A25" s="1" t="s">
        <v>5</v>
      </c>
      <c r="B25" s="1" t="s">
        <v>13</v>
      </c>
      <c r="C25" s="1" t="s">
        <v>17</v>
      </c>
      <c r="D25" s="1">
        <v>391</v>
      </c>
      <c r="E25" s="1">
        <v>7807</v>
      </c>
      <c r="F25" s="1">
        <f t="shared" si="0"/>
        <v>5.0083258614064298E-2</v>
      </c>
    </row>
    <row r="26" spans="1:7" x14ac:dyDescent="0.25">
      <c r="A26" s="1" t="s">
        <v>5</v>
      </c>
      <c r="B26" s="1" t="s">
        <v>14</v>
      </c>
      <c r="C26" s="1" t="s">
        <v>17</v>
      </c>
      <c r="D26" s="1">
        <v>340</v>
      </c>
      <c r="E26" s="1">
        <v>6854</v>
      </c>
      <c r="F26" s="1">
        <f>D26/E26</f>
        <v>4.9606069448497228E-2</v>
      </c>
      <c r="G26" s="1">
        <f>AVERAGE(F26:F31)</f>
        <v>4.6003174763626302E-2</v>
      </c>
    </row>
    <row r="27" spans="1:7" x14ac:dyDescent="0.25">
      <c r="A27" s="1" t="s">
        <v>5</v>
      </c>
      <c r="B27" s="1" t="s">
        <v>14</v>
      </c>
      <c r="C27" s="1" t="s">
        <v>17</v>
      </c>
      <c r="D27" s="1">
        <v>295</v>
      </c>
      <c r="E27" s="1">
        <v>7413</v>
      </c>
      <c r="F27" s="1">
        <f t="shared" si="0"/>
        <v>3.9794954809119112E-2</v>
      </c>
    </row>
    <row r="28" spans="1:7" x14ac:dyDescent="0.25">
      <c r="A28" s="1" t="s">
        <v>5</v>
      </c>
      <c r="B28" s="1" t="s">
        <v>14</v>
      </c>
      <c r="C28" s="1" t="s">
        <v>17</v>
      </c>
      <c r="D28" s="1">
        <v>268</v>
      </c>
      <c r="E28" s="1">
        <v>5250</v>
      </c>
      <c r="F28" s="1">
        <f t="shared" si="0"/>
        <v>5.104761904761905E-2</v>
      </c>
    </row>
    <row r="29" spans="1:7" x14ac:dyDescent="0.25">
      <c r="A29" s="1" t="s">
        <v>5</v>
      </c>
      <c r="B29" s="1" t="s">
        <v>14</v>
      </c>
      <c r="C29" s="1" t="s">
        <v>17</v>
      </c>
      <c r="D29" s="1">
        <v>324</v>
      </c>
      <c r="E29" s="1">
        <v>7540</v>
      </c>
      <c r="F29" s="1">
        <f t="shared" si="0"/>
        <v>4.2970822281167109E-2</v>
      </c>
    </row>
    <row r="30" spans="1:7" x14ac:dyDescent="0.25">
      <c r="A30" s="1" t="s">
        <v>5</v>
      </c>
      <c r="B30" s="1" t="s">
        <v>14</v>
      </c>
      <c r="C30" s="1" t="s">
        <v>17</v>
      </c>
      <c r="D30" s="1">
        <v>319</v>
      </c>
      <c r="E30" s="1">
        <v>7099</v>
      </c>
      <c r="F30" s="1">
        <f t="shared" si="0"/>
        <v>4.4935906465699393E-2</v>
      </c>
    </row>
    <row r="31" spans="1:7" x14ac:dyDescent="0.25">
      <c r="A31" s="1" t="s">
        <v>5</v>
      </c>
      <c r="B31" s="1" t="s">
        <v>14</v>
      </c>
      <c r="C31" s="1" t="s">
        <v>17</v>
      </c>
      <c r="D31" s="1">
        <v>356</v>
      </c>
      <c r="E31" s="1">
        <v>7469</v>
      </c>
      <c r="F31" s="1">
        <f t="shared" si="0"/>
        <v>4.7663676529655911E-2</v>
      </c>
    </row>
    <row r="32" spans="1:7" x14ac:dyDescent="0.25">
      <c r="A32" s="1" t="s">
        <v>5</v>
      </c>
      <c r="B32" s="1" t="s">
        <v>15</v>
      </c>
      <c r="C32" s="1" t="s">
        <v>17</v>
      </c>
      <c r="D32" s="1">
        <v>381</v>
      </c>
      <c r="E32" s="1">
        <v>7143</v>
      </c>
      <c r="F32" s="1">
        <f t="shared" si="0"/>
        <v>5.3338933221335573E-2</v>
      </c>
      <c r="G32" s="1">
        <f>AVERAGE(F32:F37)</f>
        <v>5.7827458393852511E-2</v>
      </c>
    </row>
    <row r="33" spans="1:7" x14ac:dyDescent="0.25">
      <c r="A33" s="1" t="s">
        <v>5</v>
      </c>
      <c r="B33" s="1" t="s">
        <v>15</v>
      </c>
      <c r="C33" s="1" t="s">
        <v>17</v>
      </c>
      <c r="D33" s="1">
        <v>415</v>
      </c>
      <c r="E33" s="1">
        <v>7398</v>
      </c>
      <c r="F33" s="1">
        <f t="shared" si="0"/>
        <v>5.6096242227629087E-2</v>
      </c>
    </row>
    <row r="34" spans="1:7" x14ac:dyDescent="0.25">
      <c r="A34" s="1" t="s">
        <v>5</v>
      </c>
      <c r="B34" s="1" t="s">
        <v>15</v>
      </c>
      <c r="C34" s="1" t="s">
        <v>17</v>
      </c>
      <c r="D34" s="1">
        <v>404</v>
      </c>
      <c r="E34" s="1">
        <v>6873</v>
      </c>
      <c r="F34" s="1">
        <f t="shared" si="0"/>
        <v>5.8780736214171396E-2</v>
      </c>
    </row>
    <row r="35" spans="1:7" x14ac:dyDescent="0.25">
      <c r="A35" s="1" t="s">
        <v>5</v>
      </c>
      <c r="B35" s="1" t="s">
        <v>15</v>
      </c>
      <c r="C35" s="1" t="s">
        <v>17</v>
      </c>
      <c r="D35" s="1">
        <v>414</v>
      </c>
      <c r="E35" s="1">
        <v>6983</v>
      </c>
      <c r="F35" s="1">
        <f t="shared" si="0"/>
        <v>5.9286839467277676E-2</v>
      </c>
    </row>
    <row r="36" spans="1:7" x14ac:dyDescent="0.25">
      <c r="A36" s="1" t="s">
        <v>5</v>
      </c>
      <c r="B36" s="1" t="s">
        <v>15</v>
      </c>
      <c r="C36" s="1" t="s">
        <v>17</v>
      </c>
      <c r="D36" s="1">
        <v>423</v>
      </c>
      <c r="E36" s="1">
        <v>7253</v>
      </c>
      <c r="F36" s="1">
        <f t="shared" si="0"/>
        <v>5.8320694884875221E-2</v>
      </c>
    </row>
    <row r="37" spans="1:7" x14ac:dyDescent="0.25">
      <c r="A37" s="1" t="s">
        <v>5</v>
      </c>
      <c r="B37" s="1" t="s">
        <v>15</v>
      </c>
      <c r="C37" s="1" t="s">
        <v>17</v>
      </c>
      <c r="D37" s="1">
        <v>405</v>
      </c>
      <c r="E37" s="1">
        <v>6624</v>
      </c>
      <c r="F37" s="1">
        <f t="shared" si="0"/>
        <v>6.1141304347826088E-2</v>
      </c>
    </row>
    <row r="38" spans="1:7" x14ac:dyDescent="0.25">
      <c r="A38" s="1" t="s">
        <v>2</v>
      </c>
      <c r="D38" s="1">
        <v>0</v>
      </c>
      <c r="E38" s="1">
        <v>6524</v>
      </c>
      <c r="F38" s="1">
        <f>D38/E38</f>
        <v>0</v>
      </c>
      <c r="G38" s="1">
        <f>AVERAGE(F38:F38)</f>
        <v>0</v>
      </c>
    </row>
    <row r="39" spans="1:7" x14ac:dyDescent="0.25">
      <c r="A39" s="1" t="s">
        <v>2</v>
      </c>
      <c r="D39" s="1">
        <v>0</v>
      </c>
      <c r="E39" s="1">
        <v>7756</v>
      </c>
      <c r="F39" s="1">
        <v>0</v>
      </c>
    </row>
    <row r="40" spans="1:7" x14ac:dyDescent="0.25">
      <c r="A40" s="1" t="s">
        <v>2</v>
      </c>
      <c r="D40" s="1">
        <v>0</v>
      </c>
      <c r="E40" s="1">
        <v>6331</v>
      </c>
      <c r="F40" s="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C38E9D11-AFD7-41C7-9E28-226D68888A7D}"/>
</file>

<file path=customXml/itemProps2.xml><?xml version="1.0" encoding="utf-8"?>
<ds:datastoreItem xmlns:ds="http://schemas.openxmlformats.org/officeDocument/2006/customXml" ds:itemID="{B928AF6A-C8C2-4502-AB8B-16073242FD5C}"/>
</file>

<file path=customXml/itemProps3.xml><?xml version="1.0" encoding="utf-8"?>
<ds:datastoreItem xmlns:ds="http://schemas.openxmlformats.org/officeDocument/2006/customXml" ds:itemID="{1514D3DE-FFCF-4645-B732-BCDD231880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heart</vt:lpstr>
      <vt:lpstr>liver</vt:lpstr>
    </vt:vector>
  </TitlesOfParts>
  <Company>Duke University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Surgery</dc:creator>
  <cp:lastModifiedBy>Duke Surgery</cp:lastModifiedBy>
  <dcterms:created xsi:type="dcterms:W3CDTF">2021-06-08T19:17:35Z</dcterms:created>
  <dcterms:modified xsi:type="dcterms:W3CDTF">2021-09-16T18:23:28Z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