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tjg34\Box\Asokan Lab\AA\Grants\UH3 Round 2\toolkit data dump\data\"/>
    </mc:Choice>
  </mc:AlternateContent>
  <xr:revisionPtr revIDLastSave="0" documentId="13_ncr:1_{6EC1AEEE-9F44-4C75-A149-17F94685213E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Hearts" sheetId="1" r:id="rId1"/>
    <sheet name="liv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I28" i="2"/>
  <c r="I2" i="2"/>
  <c r="J2" i="1"/>
  <c r="I23" i="1"/>
  <c r="I2" i="1"/>
  <c r="F24" i="1" l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1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G39" i="2" l="1"/>
  <c r="H39" i="2" s="1"/>
  <c r="G46" i="2"/>
  <c r="H46" i="2" s="1"/>
  <c r="G15" i="2"/>
  <c r="H15" i="2" s="1"/>
  <c r="G21" i="2"/>
  <c r="H21" i="2" s="1"/>
  <c r="G33" i="2"/>
  <c r="H33" i="2" s="1"/>
  <c r="G28" i="2"/>
  <c r="G2" i="2"/>
  <c r="H2" i="2" s="1"/>
  <c r="G9" i="2"/>
  <c r="H9" i="2" s="1"/>
  <c r="G12" i="1"/>
  <c r="H12" i="1" s="1"/>
  <c r="G29" i="1"/>
  <c r="H29" i="1" s="1"/>
  <c r="G46" i="1"/>
  <c r="H46" i="1" s="1"/>
  <c r="G17" i="1"/>
  <c r="H17" i="1" s="1"/>
  <c r="G23" i="1"/>
  <c r="H23" i="1" s="1"/>
  <c r="G40" i="1"/>
  <c r="H40" i="1" s="1"/>
  <c r="G35" i="1"/>
  <c r="H35" i="1" s="1"/>
  <c r="G7" i="1"/>
  <c r="H7" i="1" s="1"/>
  <c r="G2" i="1"/>
  <c r="H2" i="1" s="1"/>
  <c r="H28" i="2" l="1"/>
</calcChain>
</file>

<file path=xl/sharedStrings.xml><?xml version="1.0" encoding="utf-8"?>
<sst xmlns="http://schemas.openxmlformats.org/spreadsheetml/2006/main" count="303" uniqueCount="21">
  <si>
    <t>Avg/ ms</t>
  </si>
  <si>
    <t>mock</t>
  </si>
  <si>
    <t>AAV9</t>
  </si>
  <si>
    <t>cc47</t>
  </si>
  <si>
    <t>%</t>
  </si>
  <si>
    <t>Vector</t>
  </si>
  <si>
    <t>mouse ident</t>
  </si>
  <si>
    <t>sex</t>
  </si>
  <si>
    <t>TdTom+ fibers</t>
  </si>
  <si>
    <t xml:space="preserve">dapi </t>
  </si>
  <si>
    <t>tdtom/dapi</t>
  </si>
  <si>
    <t>mouse 1</t>
  </si>
  <si>
    <t>mouse 4</t>
  </si>
  <si>
    <t>mouse 3</t>
  </si>
  <si>
    <t>mouse 2</t>
  </si>
  <si>
    <t>Female</t>
  </si>
  <si>
    <t>Male</t>
  </si>
  <si>
    <t>avg capsid</t>
  </si>
  <si>
    <t>FC</t>
  </si>
  <si>
    <t>male</t>
  </si>
  <si>
    <t>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</si>
</sst>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4"/>
  <sheetViews>
    <sheetView zoomScale="90" zoomScaleNormal="90" workbookViewId="0">
      <selection activeCell="Q23" sqref="Q23"/>
    </sheetView>
  </sheetViews>
  <sheetFormatPr defaultRowHeight="15" x14ac:dyDescent="0.25"/>
  <cols>
    <col min="2" max="2" width="12.140625" bestFit="1" customWidth="1"/>
    <col min="4" max="4" width="13.7109375" bestFit="1" customWidth="1"/>
    <col min="6" max="6" width="13.28515625" bestFit="1" customWidth="1"/>
    <col min="18" max="18" width="18.28515625" bestFit="1" customWidth="1"/>
  </cols>
  <sheetData>
    <row r="1" spans="1:16" x14ac:dyDescent="0.25">
      <c r="A1" s="3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t="s">
        <v>0</v>
      </c>
      <c r="H1" t="s">
        <v>4</v>
      </c>
      <c r="I1" t="s">
        <v>17</v>
      </c>
      <c r="J1" t="s">
        <v>18</v>
      </c>
    </row>
    <row r="2" spans="1:16" x14ac:dyDescent="0.25">
      <c r="A2" t="s">
        <v>2</v>
      </c>
      <c r="B2" t="s">
        <v>11</v>
      </c>
      <c r="C2" t="s">
        <v>15</v>
      </c>
      <c r="D2">
        <v>165</v>
      </c>
      <c r="E2">
        <v>7849</v>
      </c>
      <c r="F2">
        <f>D2/E2</f>
        <v>2.1021786214804435E-2</v>
      </c>
      <c r="G2">
        <f>AVERAGE(F2:F6)</f>
        <v>1.855447216816853E-2</v>
      </c>
      <c r="H2">
        <f>G2*100</f>
        <v>1.855447216816853</v>
      </c>
      <c r="I2">
        <f>AVERAGE(H2,H7,H12,H17)</f>
        <v>1.5110308068569753</v>
      </c>
      <c r="J2" s="4">
        <f>I23/I2</f>
        <v>2.5700554375122993</v>
      </c>
      <c r="N2" s="1"/>
      <c r="O2" s="1"/>
      <c r="P2" s="1"/>
    </row>
    <row r="3" spans="1:16" x14ac:dyDescent="0.25">
      <c r="A3" t="s">
        <v>2</v>
      </c>
      <c r="B3" t="s">
        <v>11</v>
      </c>
      <c r="C3" t="s">
        <v>15</v>
      </c>
      <c r="D3">
        <v>183</v>
      </c>
      <c r="E3">
        <v>8630</v>
      </c>
      <c r="F3">
        <f t="shared" ref="F3:F38" si="0">D3/E3</f>
        <v>2.1205098493626885E-2</v>
      </c>
      <c r="N3" s="1"/>
      <c r="O3" s="1"/>
      <c r="P3" s="1"/>
    </row>
    <row r="4" spans="1:16" x14ac:dyDescent="0.25">
      <c r="A4" t="s">
        <v>2</v>
      </c>
      <c r="B4" t="s">
        <v>11</v>
      </c>
      <c r="C4" t="s">
        <v>15</v>
      </c>
      <c r="D4">
        <v>150</v>
      </c>
      <c r="E4">
        <v>8970</v>
      </c>
      <c r="F4">
        <f t="shared" si="0"/>
        <v>1.6722408026755852E-2</v>
      </c>
      <c r="N4" s="1"/>
      <c r="O4" s="1"/>
      <c r="P4" s="1"/>
    </row>
    <row r="5" spans="1:16" x14ac:dyDescent="0.25">
      <c r="A5" t="s">
        <v>2</v>
      </c>
      <c r="B5" t="s">
        <v>11</v>
      </c>
      <c r="C5" t="s">
        <v>15</v>
      </c>
      <c r="D5">
        <v>173</v>
      </c>
      <c r="E5">
        <v>8762</v>
      </c>
      <c r="F5">
        <f t="shared" si="0"/>
        <v>1.974435060488473E-2</v>
      </c>
      <c r="N5" s="1"/>
      <c r="O5" s="1"/>
      <c r="P5" s="1"/>
    </row>
    <row r="6" spans="1:16" x14ac:dyDescent="0.25">
      <c r="A6" t="s">
        <v>2</v>
      </c>
      <c r="B6" t="s">
        <v>11</v>
      </c>
      <c r="C6" t="s">
        <v>15</v>
      </c>
      <c r="D6">
        <v>137</v>
      </c>
      <c r="E6">
        <v>9731</v>
      </c>
      <c r="F6">
        <f t="shared" si="0"/>
        <v>1.4078717500770733E-2</v>
      </c>
      <c r="N6" s="1"/>
      <c r="O6" s="1"/>
      <c r="P6" s="1"/>
    </row>
    <row r="7" spans="1:16" x14ac:dyDescent="0.25">
      <c r="A7" t="s">
        <v>2</v>
      </c>
      <c r="B7" t="s">
        <v>14</v>
      </c>
      <c r="C7" t="s">
        <v>16</v>
      </c>
      <c r="D7">
        <v>110</v>
      </c>
      <c r="E7">
        <v>8237</v>
      </c>
      <c r="F7">
        <f t="shared" si="0"/>
        <v>1.3354376593419934E-2</v>
      </c>
      <c r="G7">
        <f>AVERAGE(F7:F11)</f>
        <v>1.4397811027748186E-2</v>
      </c>
      <c r="H7">
        <f>G7*100</f>
        <v>1.4397811027748186</v>
      </c>
      <c r="N7" s="1"/>
      <c r="O7" s="1"/>
      <c r="P7" s="1"/>
    </row>
    <row r="8" spans="1:16" x14ac:dyDescent="0.25">
      <c r="A8" t="s">
        <v>2</v>
      </c>
      <c r="B8" t="s">
        <v>14</v>
      </c>
      <c r="C8" t="s">
        <v>16</v>
      </c>
      <c r="D8">
        <v>121</v>
      </c>
      <c r="E8">
        <v>8967</v>
      </c>
      <c r="F8">
        <f t="shared" si="0"/>
        <v>1.3493922159027545E-2</v>
      </c>
      <c r="N8" s="1"/>
      <c r="O8" s="1"/>
      <c r="P8" s="1"/>
    </row>
    <row r="9" spans="1:16" x14ac:dyDescent="0.25">
      <c r="A9" t="s">
        <v>2</v>
      </c>
      <c r="B9" t="s">
        <v>14</v>
      </c>
      <c r="C9" t="s">
        <v>16</v>
      </c>
      <c r="D9">
        <v>113</v>
      </c>
      <c r="E9">
        <v>8625</v>
      </c>
      <c r="F9">
        <f t="shared" si="0"/>
        <v>1.3101449275362319E-2</v>
      </c>
      <c r="N9" s="1"/>
      <c r="O9" s="1"/>
      <c r="P9" s="1"/>
    </row>
    <row r="10" spans="1:16" x14ac:dyDescent="0.25">
      <c r="A10" t="s">
        <v>2</v>
      </c>
      <c r="B10" t="s">
        <v>14</v>
      </c>
      <c r="C10" t="s">
        <v>16</v>
      </c>
      <c r="D10">
        <v>132</v>
      </c>
      <c r="E10">
        <v>7860</v>
      </c>
      <c r="F10">
        <f t="shared" si="0"/>
        <v>1.6793893129770993E-2</v>
      </c>
      <c r="N10" s="1"/>
      <c r="O10" s="1"/>
      <c r="P10" s="1"/>
    </row>
    <row r="11" spans="1:16" x14ac:dyDescent="0.25">
      <c r="A11" t="s">
        <v>2</v>
      </c>
      <c r="B11" t="s">
        <v>14</v>
      </c>
      <c r="C11" t="s">
        <v>16</v>
      </c>
      <c r="D11">
        <v>123</v>
      </c>
      <c r="E11">
        <v>8068</v>
      </c>
      <c r="F11">
        <f t="shared" si="0"/>
        <v>1.5245413981160139E-2</v>
      </c>
      <c r="N11" s="1"/>
      <c r="O11" s="1"/>
      <c r="P11" s="1"/>
    </row>
    <row r="12" spans="1:16" x14ac:dyDescent="0.25">
      <c r="A12" t="s">
        <v>2</v>
      </c>
      <c r="B12" t="s">
        <v>13</v>
      </c>
      <c r="C12" t="s">
        <v>15</v>
      </c>
      <c r="D12">
        <v>144</v>
      </c>
      <c r="E12">
        <v>8976</v>
      </c>
      <c r="F12">
        <f t="shared" si="0"/>
        <v>1.6042780748663103E-2</v>
      </c>
      <c r="G12">
        <f>AVERAGE(F12:F16)</f>
        <v>1.4586841825736946E-2</v>
      </c>
      <c r="H12">
        <f>G12*100</f>
        <v>1.4586841825736945</v>
      </c>
      <c r="N12" s="1"/>
      <c r="O12" s="1"/>
      <c r="P12" s="1"/>
    </row>
    <row r="13" spans="1:16" x14ac:dyDescent="0.25">
      <c r="A13" t="s">
        <v>2</v>
      </c>
      <c r="B13" t="s">
        <v>13</v>
      </c>
      <c r="C13" t="s">
        <v>15</v>
      </c>
      <c r="D13">
        <v>154</v>
      </c>
      <c r="E13">
        <v>9520</v>
      </c>
      <c r="F13">
        <f t="shared" si="0"/>
        <v>1.6176470588235296E-2</v>
      </c>
      <c r="P13" s="1"/>
    </row>
    <row r="14" spans="1:16" x14ac:dyDescent="0.25">
      <c r="A14" t="s">
        <v>2</v>
      </c>
      <c r="B14" t="s">
        <v>13</v>
      </c>
      <c r="C14" t="s">
        <v>15</v>
      </c>
      <c r="D14">
        <v>110</v>
      </c>
      <c r="E14">
        <v>8535</v>
      </c>
      <c r="F14">
        <f t="shared" si="0"/>
        <v>1.2888107791446984E-2</v>
      </c>
    </row>
    <row r="15" spans="1:16" x14ac:dyDescent="0.25">
      <c r="A15" t="s">
        <v>2</v>
      </c>
      <c r="B15" t="s">
        <v>13</v>
      </c>
      <c r="C15" t="s">
        <v>15</v>
      </c>
      <c r="D15">
        <v>105</v>
      </c>
      <c r="E15">
        <v>9112</v>
      </c>
      <c r="F15">
        <f>D15/E15</f>
        <v>1.1523266022827041E-2</v>
      </c>
    </row>
    <row r="16" spans="1:16" x14ac:dyDescent="0.25">
      <c r="A16" t="s">
        <v>2</v>
      </c>
      <c r="B16" t="s">
        <v>13</v>
      </c>
      <c r="C16" t="s">
        <v>15</v>
      </c>
      <c r="D16">
        <v>116</v>
      </c>
      <c r="E16">
        <v>7115</v>
      </c>
      <c r="F16">
        <f>D16/E16</f>
        <v>1.6303583977512297E-2</v>
      </c>
    </row>
    <row r="17" spans="1:13" x14ac:dyDescent="0.25">
      <c r="A17" t="s">
        <v>2</v>
      </c>
      <c r="B17" t="s">
        <v>12</v>
      </c>
      <c r="C17" t="s">
        <v>16</v>
      </c>
      <c r="D17">
        <v>104</v>
      </c>
      <c r="E17">
        <v>8074</v>
      </c>
      <c r="F17">
        <f t="shared" si="0"/>
        <v>1.2880852117909338E-2</v>
      </c>
      <c r="G17">
        <f>AVERAGE(F17:F22)</f>
        <v>1.2902107252625356E-2</v>
      </c>
      <c r="H17">
        <f>G17*100</f>
        <v>1.2902107252625357</v>
      </c>
    </row>
    <row r="18" spans="1:13" x14ac:dyDescent="0.25">
      <c r="A18" t="s">
        <v>2</v>
      </c>
      <c r="B18" t="s">
        <v>12</v>
      </c>
      <c r="C18" t="s">
        <v>16</v>
      </c>
      <c r="D18">
        <v>76</v>
      </c>
      <c r="E18">
        <v>8397</v>
      </c>
      <c r="F18">
        <f t="shared" si="0"/>
        <v>9.0508514945813988E-3</v>
      </c>
    </row>
    <row r="19" spans="1:13" x14ac:dyDescent="0.25">
      <c r="A19" t="s">
        <v>2</v>
      </c>
      <c r="B19" t="s">
        <v>12</v>
      </c>
      <c r="C19" t="s">
        <v>16</v>
      </c>
      <c r="D19">
        <v>119</v>
      </c>
      <c r="E19">
        <v>8197</v>
      </c>
      <c r="F19">
        <f t="shared" si="0"/>
        <v>1.4517506404782237E-2</v>
      </c>
    </row>
    <row r="20" spans="1:13" x14ac:dyDescent="0.25">
      <c r="A20" t="s">
        <v>2</v>
      </c>
      <c r="B20" t="s">
        <v>12</v>
      </c>
      <c r="C20" t="s">
        <v>16</v>
      </c>
      <c r="D20">
        <v>71</v>
      </c>
      <c r="E20">
        <v>7982</v>
      </c>
      <c r="F20">
        <f t="shared" si="0"/>
        <v>8.895013781007266E-3</v>
      </c>
    </row>
    <row r="21" spans="1:13" x14ac:dyDescent="0.25">
      <c r="A21" t="s">
        <v>2</v>
      </c>
      <c r="B21" t="s">
        <v>12</v>
      </c>
      <c r="C21" t="s">
        <v>16</v>
      </c>
      <c r="D21">
        <v>110</v>
      </c>
      <c r="E21">
        <v>8027</v>
      </c>
      <c r="F21">
        <f t="shared" si="0"/>
        <v>1.3703749844275571E-2</v>
      </c>
    </row>
    <row r="22" spans="1:13" x14ac:dyDescent="0.25">
      <c r="A22" t="s">
        <v>2</v>
      </c>
      <c r="B22" t="s">
        <v>12</v>
      </c>
      <c r="C22" t="s">
        <v>16</v>
      </c>
      <c r="D22">
        <v>168</v>
      </c>
      <c r="E22">
        <v>9148</v>
      </c>
      <c r="F22">
        <f t="shared" si="0"/>
        <v>1.8364669873196328E-2</v>
      </c>
    </row>
    <row r="23" spans="1:13" x14ac:dyDescent="0.25">
      <c r="A23" t="s">
        <v>3</v>
      </c>
      <c r="B23" t="s">
        <v>11</v>
      </c>
      <c r="C23" t="s">
        <v>15</v>
      </c>
      <c r="D23">
        <v>450</v>
      </c>
      <c r="E23">
        <v>8759</v>
      </c>
      <c r="F23">
        <f t="shared" si="0"/>
        <v>5.1375727822810822E-2</v>
      </c>
      <c r="G23">
        <f>AVERAGE(F23:F28)</f>
        <v>4.5418094304287671E-2</v>
      </c>
      <c r="H23">
        <f>G23*100</f>
        <v>4.5418094304287671</v>
      </c>
      <c r="I23">
        <f>AVERAGE(H23,H29,H35,H40)</f>
        <v>3.8834329414113662</v>
      </c>
    </row>
    <row r="24" spans="1:13" x14ac:dyDescent="0.25">
      <c r="A24" t="s">
        <v>3</v>
      </c>
      <c r="B24" t="s">
        <v>11</v>
      </c>
      <c r="C24" t="s">
        <v>15</v>
      </c>
      <c r="D24">
        <v>393</v>
      </c>
      <c r="E24">
        <v>10401</v>
      </c>
      <c r="F24">
        <f t="shared" si="0"/>
        <v>3.7784828381886355E-2</v>
      </c>
    </row>
    <row r="25" spans="1:13" x14ac:dyDescent="0.25">
      <c r="A25" t="s">
        <v>3</v>
      </c>
      <c r="B25" t="s">
        <v>11</v>
      </c>
      <c r="C25" t="s">
        <v>15</v>
      </c>
      <c r="D25">
        <v>402</v>
      </c>
      <c r="E25">
        <v>7810</v>
      </c>
      <c r="F25">
        <f t="shared" si="0"/>
        <v>5.1472471190781049E-2</v>
      </c>
    </row>
    <row r="26" spans="1:13" x14ac:dyDescent="0.25">
      <c r="A26" t="s">
        <v>3</v>
      </c>
      <c r="B26" t="s">
        <v>11</v>
      </c>
      <c r="C26" t="s">
        <v>15</v>
      </c>
      <c r="D26">
        <v>384</v>
      </c>
      <c r="E26">
        <v>9873</v>
      </c>
      <c r="F26">
        <f t="shared" si="0"/>
        <v>3.8893953205712546E-2</v>
      </c>
    </row>
    <row r="27" spans="1:13" x14ac:dyDescent="0.25">
      <c r="A27" t="s">
        <v>3</v>
      </c>
      <c r="B27" t="s">
        <v>11</v>
      </c>
      <c r="C27" t="s">
        <v>15</v>
      </c>
      <c r="D27">
        <v>370</v>
      </c>
      <c r="E27">
        <v>7011</v>
      </c>
      <c r="F27">
        <f t="shared" si="0"/>
        <v>5.2774211952645846E-2</v>
      </c>
    </row>
    <row r="28" spans="1:13" x14ac:dyDescent="0.25">
      <c r="A28" t="s">
        <v>3</v>
      </c>
      <c r="B28" t="s">
        <v>11</v>
      </c>
      <c r="C28" t="s">
        <v>15</v>
      </c>
      <c r="D28">
        <v>349</v>
      </c>
      <c r="E28">
        <v>8680</v>
      </c>
      <c r="F28">
        <f t="shared" si="0"/>
        <v>4.0207373271889398E-2</v>
      </c>
    </row>
    <row r="29" spans="1:13" x14ac:dyDescent="0.25">
      <c r="A29" t="s">
        <v>3</v>
      </c>
      <c r="B29" t="s">
        <v>14</v>
      </c>
      <c r="C29" t="s">
        <v>15</v>
      </c>
      <c r="D29" s="2">
        <v>340</v>
      </c>
      <c r="E29" s="2">
        <v>9442</v>
      </c>
      <c r="F29" s="2">
        <f t="shared" si="0"/>
        <v>3.6009320059309471E-2</v>
      </c>
      <c r="G29" s="2">
        <f>AVERAGE(F29:F34)</f>
        <v>4.2511775680980857E-2</v>
      </c>
      <c r="H29" s="2">
        <f>G29*100</f>
        <v>4.2511775680980861</v>
      </c>
      <c r="I29" s="2"/>
      <c r="J29" s="2"/>
      <c r="K29" s="2"/>
      <c r="L29" s="2"/>
      <c r="M29" s="1"/>
    </row>
    <row r="30" spans="1:13" x14ac:dyDescent="0.25">
      <c r="A30" t="s">
        <v>3</v>
      </c>
      <c r="B30" t="s">
        <v>14</v>
      </c>
      <c r="C30" t="s">
        <v>15</v>
      </c>
      <c r="D30" s="2">
        <v>443</v>
      </c>
      <c r="E30" s="2">
        <v>9310</v>
      </c>
      <c r="F30" s="2">
        <f t="shared" si="0"/>
        <v>4.758324382384533E-2</v>
      </c>
      <c r="G30" s="2"/>
      <c r="H30" s="2"/>
      <c r="I30" s="2"/>
      <c r="J30" s="2"/>
      <c r="K30" s="2"/>
      <c r="L30" s="2"/>
      <c r="M30" s="1"/>
    </row>
    <row r="31" spans="1:13" x14ac:dyDescent="0.25">
      <c r="A31" t="s">
        <v>3</v>
      </c>
      <c r="B31" t="s">
        <v>14</v>
      </c>
      <c r="C31" t="s">
        <v>15</v>
      </c>
      <c r="D31" s="2">
        <v>450</v>
      </c>
      <c r="E31" s="2">
        <v>10510</v>
      </c>
      <c r="F31" s="2">
        <f t="shared" si="0"/>
        <v>4.2816365366317791E-2</v>
      </c>
      <c r="G31" s="2"/>
      <c r="H31" s="2"/>
      <c r="I31" s="2"/>
      <c r="J31" s="2"/>
      <c r="K31" s="2"/>
      <c r="L31" s="2"/>
      <c r="M31" s="2"/>
    </row>
    <row r="32" spans="1:13" x14ac:dyDescent="0.25">
      <c r="A32" t="s">
        <v>3</v>
      </c>
      <c r="B32" t="s">
        <v>14</v>
      </c>
      <c r="C32" t="s">
        <v>15</v>
      </c>
      <c r="D32" s="2">
        <v>459</v>
      </c>
      <c r="E32" s="2">
        <v>10658</v>
      </c>
      <c r="F32" s="2">
        <f t="shared" si="0"/>
        <v>4.3066241321073374E-2</v>
      </c>
      <c r="G32" s="2"/>
      <c r="H32" s="2"/>
      <c r="I32" s="2"/>
      <c r="J32" s="2"/>
      <c r="K32" s="2"/>
      <c r="L32" s="2"/>
      <c r="M32" s="2"/>
    </row>
    <row r="33" spans="1:39" x14ac:dyDescent="0.25">
      <c r="A33" t="s">
        <v>3</v>
      </c>
      <c r="B33" t="s">
        <v>14</v>
      </c>
      <c r="C33" t="s">
        <v>15</v>
      </c>
      <c r="D33" s="2">
        <v>376</v>
      </c>
      <c r="E33" s="2">
        <v>8855</v>
      </c>
      <c r="F33" s="2">
        <f t="shared" si="0"/>
        <v>4.2461885940146812E-2</v>
      </c>
      <c r="G33" s="2"/>
      <c r="H33" s="2"/>
      <c r="I33" s="2"/>
      <c r="J33" s="2"/>
      <c r="K33" s="2"/>
      <c r="L33" s="2"/>
      <c r="M33" s="2"/>
      <c r="N33" s="1"/>
      <c r="O33" s="1"/>
    </row>
    <row r="34" spans="1:39" x14ac:dyDescent="0.25">
      <c r="A34" t="s">
        <v>3</v>
      </c>
      <c r="B34" t="s">
        <v>14</v>
      </c>
      <c r="C34" t="s">
        <v>15</v>
      </c>
      <c r="D34" s="2">
        <v>370</v>
      </c>
      <c r="E34" s="2">
        <v>8578</v>
      </c>
      <c r="F34" s="2">
        <f t="shared" si="0"/>
        <v>4.3133597575192355E-2</v>
      </c>
      <c r="G34" s="2"/>
      <c r="H34" s="2"/>
      <c r="I34" s="2"/>
      <c r="J34" s="2"/>
      <c r="K34" s="2"/>
      <c r="L34" s="2"/>
      <c r="M34" s="2"/>
      <c r="N34" s="1"/>
      <c r="O34" s="1"/>
      <c r="P34" s="1"/>
    </row>
    <row r="35" spans="1:39" x14ac:dyDescent="0.25">
      <c r="A35" t="s">
        <v>3</v>
      </c>
      <c r="B35" t="s">
        <v>13</v>
      </c>
      <c r="C35" t="s">
        <v>15</v>
      </c>
      <c r="D35" s="2">
        <v>480</v>
      </c>
      <c r="E35" s="2">
        <v>10852</v>
      </c>
      <c r="F35" s="2">
        <f t="shared" si="0"/>
        <v>4.4231478068558788E-2</v>
      </c>
      <c r="G35" s="2">
        <f>AVERAGE(F35:F39)</f>
        <v>3.8848957441319582E-2</v>
      </c>
      <c r="H35" s="2">
        <f>G35*100</f>
        <v>3.884895744131958</v>
      </c>
      <c r="I35" s="2"/>
      <c r="J35" s="2"/>
      <c r="K35" s="2"/>
      <c r="L35" s="2"/>
      <c r="M35" s="1"/>
      <c r="N35" s="2"/>
      <c r="O35" s="2"/>
      <c r="P35" s="1"/>
      <c r="Q35" s="1"/>
      <c r="R35" s="1"/>
      <c r="S35" s="1"/>
      <c r="T35" s="1"/>
    </row>
    <row r="36" spans="1:39" x14ac:dyDescent="0.25">
      <c r="A36" t="s">
        <v>3</v>
      </c>
      <c r="B36" t="s">
        <v>13</v>
      </c>
      <c r="C36" t="s">
        <v>15</v>
      </c>
      <c r="D36" s="2">
        <v>329</v>
      </c>
      <c r="E36" s="2">
        <v>9696</v>
      </c>
      <c r="F36" s="2">
        <f t="shared" si="0"/>
        <v>3.3931518151815179E-2</v>
      </c>
      <c r="G36" s="2"/>
      <c r="H36" s="2"/>
      <c r="I36" s="2"/>
      <c r="J36" s="2"/>
      <c r="K36" s="2"/>
      <c r="L36" s="2"/>
      <c r="M36" s="2"/>
      <c r="N36" s="2"/>
      <c r="O36" s="2"/>
      <c r="P36" s="2"/>
      <c r="U36" s="1"/>
      <c r="V36" s="1"/>
      <c r="W36" s="1"/>
      <c r="X36" s="1"/>
    </row>
    <row r="37" spans="1:39" x14ac:dyDescent="0.25">
      <c r="A37" t="s">
        <v>3</v>
      </c>
      <c r="B37" t="s">
        <v>13</v>
      </c>
      <c r="C37" t="s">
        <v>15</v>
      </c>
      <c r="D37" s="2">
        <v>435</v>
      </c>
      <c r="E37" s="2">
        <v>10390</v>
      </c>
      <c r="F37" s="2">
        <f t="shared" si="0"/>
        <v>4.1867179980750721E-2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39" x14ac:dyDescent="0.25">
      <c r="A38" t="s">
        <v>3</v>
      </c>
      <c r="B38" t="s">
        <v>13</v>
      </c>
      <c r="C38" t="s">
        <v>15</v>
      </c>
      <c r="D38" s="2">
        <v>262</v>
      </c>
      <c r="E38" s="2">
        <v>9719</v>
      </c>
      <c r="F38" s="2">
        <f t="shared" si="0"/>
        <v>2.6957505916246526E-2</v>
      </c>
      <c r="G38" s="2"/>
      <c r="H38" s="2"/>
      <c r="I38" s="2"/>
      <c r="J38" s="2"/>
      <c r="K38" s="2"/>
      <c r="L38" s="2"/>
      <c r="M38" s="2"/>
      <c r="N38" s="2"/>
      <c r="O38" s="2"/>
      <c r="P38" s="2"/>
      <c r="Y38" s="1"/>
    </row>
    <row r="39" spans="1:39" x14ac:dyDescent="0.25">
      <c r="A39" t="s">
        <v>3</v>
      </c>
      <c r="B39" t="s">
        <v>13</v>
      </c>
      <c r="C39" t="s">
        <v>15</v>
      </c>
      <c r="D39" s="2">
        <v>429</v>
      </c>
      <c r="E39" s="2">
        <v>9078</v>
      </c>
      <c r="F39" s="2">
        <f t="shared" ref="F39:F48" si="1">D39/E39</f>
        <v>4.7257105089226703E-2</v>
      </c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39" x14ac:dyDescent="0.25">
      <c r="A40" t="s">
        <v>3</v>
      </c>
      <c r="B40" t="s">
        <v>12</v>
      </c>
      <c r="C40" t="s">
        <v>16</v>
      </c>
      <c r="D40" s="2">
        <v>297</v>
      </c>
      <c r="E40" s="2">
        <v>9530</v>
      </c>
      <c r="F40" s="2">
        <f t="shared" si="1"/>
        <v>3.1164742917103881E-2</v>
      </c>
      <c r="G40" s="2">
        <f>AVERAGE(F40:F45)</f>
        <v>2.8558490229866534E-2</v>
      </c>
      <c r="H40" s="2">
        <f>G40*100</f>
        <v>2.8558490229866536</v>
      </c>
      <c r="I40" s="2"/>
      <c r="J40" s="2"/>
      <c r="K40" s="2"/>
      <c r="L40" s="2"/>
      <c r="M40" s="2"/>
      <c r="N40" s="2"/>
      <c r="O40" s="2"/>
      <c r="P40" s="2"/>
    </row>
    <row r="41" spans="1:39" x14ac:dyDescent="0.25">
      <c r="A41" t="s">
        <v>3</v>
      </c>
      <c r="B41" t="s">
        <v>12</v>
      </c>
      <c r="C41" t="s">
        <v>16</v>
      </c>
      <c r="D41">
        <v>236</v>
      </c>
      <c r="E41">
        <v>8221</v>
      </c>
      <c r="F41">
        <f t="shared" si="1"/>
        <v>2.8706969954993309E-2</v>
      </c>
      <c r="M41" s="2"/>
      <c r="N41" s="2"/>
      <c r="O41" s="2"/>
      <c r="P41" s="2"/>
    </row>
    <row r="42" spans="1:39" x14ac:dyDescent="0.25">
      <c r="A42" t="s">
        <v>3</v>
      </c>
      <c r="B42" t="s">
        <v>12</v>
      </c>
      <c r="C42" t="s">
        <v>16</v>
      </c>
      <c r="D42">
        <v>260</v>
      </c>
      <c r="E42">
        <v>9793</v>
      </c>
      <c r="F42">
        <f t="shared" si="1"/>
        <v>2.6549576227917902E-2</v>
      </c>
      <c r="N42" s="1"/>
      <c r="O42" s="1"/>
      <c r="P42" s="2"/>
    </row>
    <row r="43" spans="1:39" x14ac:dyDescent="0.25">
      <c r="A43" t="s">
        <v>3</v>
      </c>
      <c r="B43" t="s">
        <v>12</v>
      </c>
      <c r="C43" t="s">
        <v>16</v>
      </c>
      <c r="D43">
        <v>248</v>
      </c>
      <c r="E43">
        <v>9296</v>
      </c>
      <c r="F43">
        <f t="shared" si="1"/>
        <v>2.6678141135972461E-2</v>
      </c>
      <c r="N43" s="1"/>
      <c r="O43" s="1"/>
      <c r="P43" s="1"/>
    </row>
    <row r="44" spans="1:39" x14ac:dyDescent="0.25">
      <c r="A44" t="s">
        <v>3</v>
      </c>
      <c r="B44" t="s">
        <v>12</v>
      </c>
      <c r="C44" t="s">
        <v>16</v>
      </c>
      <c r="D44">
        <v>283</v>
      </c>
      <c r="E44">
        <v>8995</v>
      </c>
      <c r="F44">
        <f t="shared" si="1"/>
        <v>3.1461923290717064E-2</v>
      </c>
      <c r="N44" s="1"/>
      <c r="O44" s="1"/>
      <c r="P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t="s">
        <v>3</v>
      </c>
      <c r="B45" t="s">
        <v>12</v>
      </c>
      <c r="C45" t="s">
        <v>16</v>
      </c>
      <c r="D45">
        <v>247</v>
      </c>
      <c r="E45">
        <v>9220</v>
      </c>
      <c r="F45">
        <f t="shared" si="1"/>
        <v>2.6789587852494579E-2</v>
      </c>
      <c r="N45" s="1"/>
      <c r="O45" s="1"/>
      <c r="P45" s="1"/>
    </row>
    <row r="46" spans="1:39" x14ac:dyDescent="0.25">
      <c r="A46" t="s">
        <v>1</v>
      </c>
      <c r="D46">
        <v>4</v>
      </c>
      <c r="E46">
        <v>8179</v>
      </c>
      <c r="F46">
        <f t="shared" si="1"/>
        <v>4.8905734197334633E-4</v>
      </c>
      <c r="G46">
        <f>AVERAGE(F46:F48)</f>
        <v>4.3472872751152547E-4</v>
      </c>
      <c r="H46">
        <f>G46*100</f>
        <v>4.3472872751152546E-2</v>
      </c>
      <c r="N46" s="1"/>
      <c r="O46" s="1"/>
      <c r="P46" s="1"/>
    </row>
    <row r="47" spans="1:39" x14ac:dyDescent="0.25">
      <c r="D47">
        <v>5</v>
      </c>
      <c r="E47">
        <v>9660</v>
      </c>
      <c r="F47">
        <f t="shared" si="1"/>
        <v>5.1759834368530024E-4</v>
      </c>
      <c r="N47" s="1"/>
      <c r="O47" s="1"/>
      <c r="P47" s="1"/>
    </row>
    <row r="48" spans="1:39" x14ac:dyDescent="0.25">
      <c r="D48">
        <v>3</v>
      </c>
      <c r="E48">
        <v>10083</v>
      </c>
      <c r="F48">
        <f t="shared" si="1"/>
        <v>2.9753049687592978E-4</v>
      </c>
      <c r="N48" s="2"/>
      <c r="O48" s="2"/>
      <c r="P48" s="1"/>
    </row>
    <row r="49" spans="1:39" x14ac:dyDescent="0.25">
      <c r="N49" s="2"/>
      <c r="O49" s="2"/>
      <c r="P49" s="2"/>
    </row>
    <row r="50" spans="1:39" s="1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 s="2"/>
      <c r="O50" s="2"/>
      <c r="P50" s="2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x14ac:dyDescent="0.25">
      <c r="N51" s="2"/>
      <c r="O51" s="2"/>
      <c r="P51" s="2"/>
    </row>
    <row r="52" spans="1:39" x14ac:dyDescent="0.25">
      <c r="N52" s="2"/>
      <c r="O52" s="2"/>
      <c r="P52" s="2"/>
    </row>
    <row r="53" spans="1:39" x14ac:dyDescent="0.25">
      <c r="N53" s="2"/>
      <c r="O53" s="2"/>
      <c r="P53" s="2"/>
    </row>
    <row r="54" spans="1:39" x14ac:dyDescent="0.25">
      <c r="P5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tabSelected="1" workbookViewId="0"/>
  </sheetViews>
  <sheetFormatPr defaultRowHeight="15" x14ac:dyDescent="0.25"/>
  <cols>
    <col min="6" max="6" width="12" bestFit="1" customWidth="1"/>
  </cols>
  <sheetData>
    <row r="1" spans="1:10" x14ac:dyDescent="0.25">
      <c r="A1" t="s">
        <v>20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t="s">
        <v>0</v>
      </c>
      <c r="H1" t="s">
        <v>4</v>
      </c>
      <c r="I1" t="s">
        <v>17</v>
      </c>
      <c r="J1" t="s">
        <v>18</v>
      </c>
    </row>
    <row r="2" spans="1:10" x14ac:dyDescent="0.25">
      <c r="A2" t="s">
        <v>2</v>
      </c>
      <c r="B2" t="s">
        <v>11</v>
      </c>
      <c r="C2" t="s">
        <v>15</v>
      </c>
      <c r="D2">
        <v>640</v>
      </c>
      <c r="E2">
        <v>7926</v>
      </c>
      <c r="F2">
        <f t="shared" ref="F2:F42" si="0">D2/E2</f>
        <v>8.0746908907393389E-2</v>
      </c>
      <c r="G2">
        <f>AVERAGE(F2:F8)</f>
        <v>6.8186171938632828E-2</v>
      </c>
      <c r="H2">
        <f>G2*100</f>
        <v>6.8186171938632825</v>
      </c>
      <c r="I2">
        <f>AVERAGE(H2,H9,H15,H21)</f>
        <v>6.5230926763577006</v>
      </c>
      <c r="J2" s="4">
        <f>I28/I2</f>
        <v>0.9239724010137409</v>
      </c>
    </row>
    <row r="3" spans="1:10" x14ac:dyDescent="0.25">
      <c r="A3" t="s">
        <v>2</v>
      </c>
      <c r="B3" t="s">
        <v>11</v>
      </c>
      <c r="C3" t="s">
        <v>15</v>
      </c>
      <c r="D3">
        <v>674</v>
      </c>
      <c r="E3">
        <v>9366</v>
      </c>
      <c r="F3">
        <f t="shared" si="0"/>
        <v>7.1962417253897071E-2</v>
      </c>
    </row>
    <row r="4" spans="1:10" x14ac:dyDescent="0.25">
      <c r="A4" t="s">
        <v>2</v>
      </c>
      <c r="B4" t="s">
        <v>11</v>
      </c>
      <c r="C4" t="s">
        <v>15</v>
      </c>
      <c r="D4">
        <v>587</v>
      </c>
      <c r="E4">
        <v>8885</v>
      </c>
      <c r="F4">
        <f t="shared" si="0"/>
        <v>6.6066404051772651E-2</v>
      </c>
    </row>
    <row r="5" spans="1:10" x14ac:dyDescent="0.25">
      <c r="A5" t="s">
        <v>2</v>
      </c>
      <c r="B5" t="s">
        <v>11</v>
      </c>
      <c r="C5" t="s">
        <v>15</v>
      </c>
      <c r="D5">
        <v>659</v>
      </c>
      <c r="E5">
        <v>9139</v>
      </c>
      <c r="F5">
        <f t="shared" si="0"/>
        <v>7.2108545792756315E-2</v>
      </c>
    </row>
    <row r="6" spans="1:10" x14ac:dyDescent="0.25">
      <c r="A6" t="s">
        <v>2</v>
      </c>
      <c r="B6" t="s">
        <v>11</v>
      </c>
      <c r="C6" t="s">
        <v>15</v>
      </c>
      <c r="D6">
        <v>605</v>
      </c>
      <c r="E6">
        <v>8853</v>
      </c>
      <c r="F6">
        <f t="shared" si="0"/>
        <v>6.8338416356037504E-2</v>
      </c>
    </row>
    <row r="7" spans="1:10" x14ac:dyDescent="0.25">
      <c r="A7" t="s">
        <v>2</v>
      </c>
      <c r="B7" t="s">
        <v>11</v>
      </c>
      <c r="C7" t="s">
        <v>15</v>
      </c>
      <c r="D7">
        <v>671</v>
      </c>
      <c r="E7">
        <v>10893</v>
      </c>
      <c r="F7">
        <f t="shared" si="0"/>
        <v>6.1599192141742407E-2</v>
      </c>
    </row>
    <row r="8" spans="1:10" x14ac:dyDescent="0.25">
      <c r="A8" t="s">
        <v>2</v>
      </c>
      <c r="B8" t="s">
        <v>11</v>
      </c>
      <c r="C8" t="s">
        <v>15</v>
      </c>
      <c r="D8">
        <v>644</v>
      </c>
      <c r="E8">
        <v>11402</v>
      </c>
      <c r="F8">
        <f t="shared" si="0"/>
        <v>5.6481319066830384E-2</v>
      </c>
    </row>
    <row r="9" spans="1:10" x14ac:dyDescent="0.25">
      <c r="A9" t="s">
        <v>2</v>
      </c>
      <c r="B9" t="s">
        <v>14</v>
      </c>
      <c r="C9" t="s">
        <v>16</v>
      </c>
      <c r="D9">
        <v>710</v>
      </c>
      <c r="E9">
        <v>10358</v>
      </c>
      <c r="F9">
        <f t="shared" si="0"/>
        <v>6.8546051361266652E-2</v>
      </c>
      <c r="G9">
        <f>AVERAGE(F9:F14)</f>
        <v>6.4264320918360263E-2</v>
      </c>
      <c r="H9">
        <f>G9*100</f>
        <v>6.426432091836026</v>
      </c>
    </row>
    <row r="10" spans="1:10" x14ac:dyDescent="0.25">
      <c r="A10" t="s">
        <v>2</v>
      </c>
      <c r="B10" t="s">
        <v>14</v>
      </c>
      <c r="C10" t="s">
        <v>16</v>
      </c>
      <c r="D10">
        <v>681</v>
      </c>
      <c r="E10">
        <v>11017</v>
      </c>
      <c r="F10">
        <f t="shared" si="0"/>
        <v>6.1813560860488337E-2</v>
      </c>
    </row>
    <row r="11" spans="1:10" x14ac:dyDescent="0.25">
      <c r="A11" t="s">
        <v>2</v>
      </c>
      <c r="B11" t="s">
        <v>14</v>
      </c>
      <c r="C11" t="s">
        <v>16</v>
      </c>
      <c r="D11">
        <v>581</v>
      </c>
      <c r="E11">
        <v>10165</v>
      </c>
      <c r="F11">
        <f t="shared" si="0"/>
        <v>5.7156910969011314E-2</v>
      </c>
    </row>
    <row r="12" spans="1:10" x14ac:dyDescent="0.25">
      <c r="A12" t="s">
        <v>2</v>
      </c>
      <c r="B12" t="s">
        <v>14</v>
      </c>
      <c r="C12" t="s">
        <v>16</v>
      </c>
      <c r="D12">
        <v>612</v>
      </c>
      <c r="E12">
        <v>8818</v>
      </c>
      <c r="F12">
        <f t="shared" si="0"/>
        <v>6.9403492855522789E-2</v>
      </c>
    </row>
    <row r="13" spans="1:10" x14ac:dyDescent="0.25">
      <c r="A13" t="s">
        <v>2</v>
      </c>
      <c r="B13" t="s">
        <v>14</v>
      </c>
      <c r="C13" t="s">
        <v>16</v>
      </c>
      <c r="D13">
        <v>585</v>
      </c>
      <c r="E13">
        <v>9863</v>
      </c>
      <c r="F13">
        <f t="shared" si="0"/>
        <v>5.9312582378586637E-2</v>
      </c>
    </row>
    <row r="14" spans="1:10" x14ac:dyDescent="0.25">
      <c r="A14" t="s">
        <v>2</v>
      </c>
      <c r="B14" t="s">
        <v>14</v>
      </c>
      <c r="C14" t="s">
        <v>16</v>
      </c>
      <c r="D14">
        <v>666</v>
      </c>
      <c r="E14">
        <v>9603</v>
      </c>
      <c r="F14">
        <f t="shared" si="0"/>
        <v>6.9353327085285854E-2</v>
      </c>
    </row>
    <row r="15" spans="1:10" x14ac:dyDescent="0.25">
      <c r="A15" t="s">
        <v>2</v>
      </c>
      <c r="B15" t="s">
        <v>13</v>
      </c>
      <c r="C15" t="s">
        <v>15</v>
      </c>
      <c r="D15">
        <v>661</v>
      </c>
      <c r="E15">
        <v>11402</v>
      </c>
      <c r="F15">
        <f t="shared" si="0"/>
        <v>5.7972285563936153E-2</v>
      </c>
      <c r="G15">
        <f>AVERAGE(F15:F20)</f>
        <v>5.4516996083226466E-2</v>
      </c>
      <c r="H15">
        <f>G15*100</f>
        <v>5.451699608322647</v>
      </c>
    </row>
    <row r="16" spans="1:10" x14ac:dyDescent="0.25">
      <c r="A16" t="s">
        <v>2</v>
      </c>
      <c r="B16" t="s">
        <v>13</v>
      </c>
      <c r="C16" t="s">
        <v>15</v>
      </c>
      <c r="D16">
        <v>611</v>
      </c>
      <c r="E16">
        <v>11467</v>
      </c>
      <c r="F16">
        <f t="shared" si="0"/>
        <v>5.3283334786779456E-2</v>
      </c>
    </row>
    <row r="17" spans="1:9" x14ac:dyDescent="0.25">
      <c r="A17" t="s">
        <v>2</v>
      </c>
      <c r="B17" t="s">
        <v>13</v>
      </c>
      <c r="C17" t="s">
        <v>15</v>
      </c>
      <c r="D17">
        <v>619</v>
      </c>
      <c r="E17">
        <v>11687</v>
      </c>
      <c r="F17">
        <f t="shared" si="0"/>
        <v>5.2964832720116366E-2</v>
      </c>
    </row>
    <row r="18" spans="1:9" x14ac:dyDescent="0.25">
      <c r="A18" t="s">
        <v>2</v>
      </c>
      <c r="B18" t="s">
        <v>13</v>
      </c>
      <c r="C18" t="s">
        <v>15</v>
      </c>
      <c r="D18">
        <v>542</v>
      </c>
      <c r="E18">
        <v>9278</v>
      </c>
      <c r="F18">
        <f t="shared" si="0"/>
        <v>5.8417762448803624E-2</v>
      </c>
    </row>
    <row r="19" spans="1:9" x14ac:dyDescent="0.25">
      <c r="A19" t="s">
        <v>2</v>
      </c>
      <c r="B19" t="s">
        <v>13</v>
      </c>
      <c r="C19" t="s">
        <v>15</v>
      </c>
      <c r="D19">
        <v>559</v>
      </c>
      <c r="E19">
        <v>10078</v>
      </c>
      <c r="F19">
        <f t="shared" si="0"/>
        <v>5.5467354633855923E-2</v>
      </c>
    </row>
    <row r="20" spans="1:9" x14ac:dyDescent="0.25">
      <c r="A20" t="s">
        <v>2</v>
      </c>
      <c r="B20" t="s">
        <v>13</v>
      </c>
      <c r="C20" t="s">
        <v>15</v>
      </c>
      <c r="D20">
        <v>559</v>
      </c>
      <c r="E20">
        <v>11409</v>
      </c>
      <c r="F20">
        <f t="shared" si="0"/>
        <v>4.8996406345867299E-2</v>
      </c>
    </row>
    <row r="21" spans="1:9" x14ac:dyDescent="0.25">
      <c r="A21" t="s">
        <v>2</v>
      </c>
      <c r="B21" t="s">
        <v>12</v>
      </c>
      <c r="C21" t="s">
        <v>16</v>
      </c>
      <c r="D21">
        <v>631</v>
      </c>
      <c r="E21">
        <v>9893</v>
      </c>
      <c r="F21">
        <f t="shared" si="0"/>
        <v>6.3782472455271411E-2</v>
      </c>
      <c r="G21">
        <f>AVERAGE(F21:F27)</f>
        <v>7.3956218114088451E-2</v>
      </c>
      <c r="H21">
        <f>G21*100</f>
        <v>7.3956218114088452</v>
      </c>
    </row>
    <row r="22" spans="1:9" x14ac:dyDescent="0.25">
      <c r="A22" t="s">
        <v>2</v>
      </c>
      <c r="B22" t="s">
        <v>12</v>
      </c>
      <c r="C22" t="s">
        <v>16</v>
      </c>
      <c r="D22">
        <v>642</v>
      </c>
      <c r="E22">
        <v>9979</v>
      </c>
      <c r="F22">
        <f t="shared" si="0"/>
        <v>6.4335103717807401E-2</v>
      </c>
    </row>
    <row r="23" spans="1:9" x14ac:dyDescent="0.25">
      <c r="A23" t="s">
        <v>2</v>
      </c>
      <c r="B23" t="s">
        <v>12</v>
      </c>
      <c r="C23" t="s">
        <v>16</v>
      </c>
      <c r="D23">
        <v>679</v>
      </c>
      <c r="E23">
        <v>9587</v>
      </c>
      <c r="F23">
        <f t="shared" si="0"/>
        <v>7.0825075623239808E-2</v>
      </c>
    </row>
    <row r="24" spans="1:9" x14ac:dyDescent="0.25">
      <c r="A24" t="s">
        <v>2</v>
      </c>
      <c r="B24" t="s">
        <v>12</v>
      </c>
      <c r="C24" t="s">
        <v>16</v>
      </c>
      <c r="D24">
        <v>688</v>
      </c>
      <c r="E24">
        <v>10028</v>
      </c>
      <c r="F24">
        <f t="shared" si="0"/>
        <v>6.8607897885919422E-2</v>
      </c>
    </row>
    <row r="25" spans="1:9" x14ac:dyDescent="0.25">
      <c r="A25" t="s">
        <v>2</v>
      </c>
      <c r="B25" t="s">
        <v>12</v>
      </c>
      <c r="C25" t="s">
        <v>16</v>
      </c>
      <c r="D25">
        <v>686</v>
      </c>
      <c r="E25">
        <v>7412</v>
      </c>
      <c r="F25">
        <f t="shared" si="0"/>
        <v>9.2552617377226115E-2</v>
      </c>
    </row>
    <row r="26" spans="1:9" x14ac:dyDescent="0.25">
      <c r="A26" t="s">
        <v>2</v>
      </c>
      <c r="B26" t="s">
        <v>12</v>
      </c>
      <c r="C26" t="s">
        <v>16</v>
      </c>
      <c r="D26">
        <v>691</v>
      </c>
      <c r="E26">
        <v>8883</v>
      </c>
      <c r="F26">
        <f t="shared" si="0"/>
        <v>7.778903523584374E-2</v>
      </c>
    </row>
    <row r="27" spans="1:9" x14ac:dyDescent="0.25">
      <c r="A27" t="s">
        <v>2</v>
      </c>
      <c r="B27" t="s">
        <v>12</v>
      </c>
      <c r="C27" t="s">
        <v>16</v>
      </c>
      <c r="D27">
        <v>723</v>
      </c>
      <c r="E27">
        <v>9060</v>
      </c>
      <c r="F27">
        <f t="shared" si="0"/>
        <v>7.9801324503311261E-2</v>
      </c>
    </row>
    <row r="28" spans="1:9" x14ac:dyDescent="0.25">
      <c r="A28" t="s">
        <v>3</v>
      </c>
      <c r="B28" t="s">
        <v>11</v>
      </c>
      <c r="C28" t="s">
        <v>15</v>
      </c>
      <c r="D28">
        <v>717</v>
      </c>
      <c r="E28">
        <v>12614</v>
      </c>
      <c r="F28">
        <f t="shared" si="0"/>
        <v>5.6841604566354842E-2</v>
      </c>
      <c r="G28">
        <f>AVERAGE(F28:F32)</f>
        <v>6.1311554827213378E-2</v>
      </c>
      <c r="H28">
        <f>G28*100</f>
        <v>6.1311554827213381</v>
      </c>
      <c r="I28">
        <f>AVERAGE(H28,H33,H39,H46)</f>
        <v>6.0271576022093738</v>
      </c>
    </row>
    <row r="29" spans="1:9" x14ac:dyDescent="0.25">
      <c r="A29" t="s">
        <v>3</v>
      </c>
      <c r="B29" t="s">
        <v>11</v>
      </c>
      <c r="C29" t="s">
        <v>15</v>
      </c>
      <c r="D29">
        <v>637</v>
      </c>
      <c r="E29">
        <v>11133</v>
      </c>
      <c r="F29">
        <f t="shared" si="0"/>
        <v>5.7217281954549538E-2</v>
      </c>
    </row>
    <row r="30" spans="1:9" x14ac:dyDescent="0.25">
      <c r="A30" t="s">
        <v>3</v>
      </c>
      <c r="B30" t="s">
        <v>11</v>
      </c>
      <c r="C30" t="s">
        <v>15</v>
      </c>
      <c r="D30">
        <v>652</v>
      </c>
      <c r="E30">
        <v>10888</v>
      </c>
      <c r="F30">
        <f t="shared" si="0"/>
        <v>5.9882439382806761E-2</v>
      </c>
    </row>
    <row r="31" spans="1:9" x14ac:dyDescent="0.25">
      <c r="A31" t="s">
        <v>3</v>
      </c>
      <c r="B31" t="s">
        <v>11</v>
      </c>
      <c r="C31" t="s">
        <v>15</v>
      </c>
      <c r="D31">
        <v>769</v>
      </c>
      <c r="E31">
        <v>10940</v>
      </c>
      <c r="F31">
        <f t="shared" si="0"/>
        <v>7.0292504570383912E-2</v>
      </c>
    </row>
    <row r="32" spans="1:9" x14ac:dyDescent="0.25">
      <c r="A32" t="s">
        <v>3</v>
      </c>
      <c r="B32" t="s">
        <v>11</v>
      </c>
      <c r="C32" t="s">
        <v>15</v>
      </c>
      <c r="D32">
        <v>708</v>
      </c>
      <c r="E32">
        <v>11360</v>
      </c>
      <c r="F32">
        <f t="shared" si="0"/>
        <v>6.2323943661971831E-2</v>
      </c>
    </row>
    <row r="33" spans="1:8" x14ac:dyDescent="0.25">
      <c r="A33" t="s">
        <v>3</v>
      </c>
      <c r="B33" t="s">
        <v>14</v>
      </c>
      <c r="C33" t="s">
        <v>15</v>
      </c>
      <c r="D33">
        <v>634</v>
      </c>
      <c r="E33">
        <v>11472</v>
      </c>
      <c r="F33">
        <f t="shared" si="0"/>
        <v>5.5264993026499301E-2</v>
      </c>
      <c r="G33">
        <f>AVERAGE(F33:F38)</f>
        <v>5.6791572968734834E-2</v>
      </c>
      <c r="H33">
        <f>G33*100</f>
        <v>5.6791572968734831</v>
      </c>
    </row>
    <row r="34" spans="1:8" x14ac:dyDescent="0.25">
      <c r="A34" t="s">
        <v>3</v>
      </c>
      <c r="B34" t="s">
        <v>14</v>
      </c>
      <c r="C34" t="s">
        <v>15</v>
      </c>
      <c r="D34">
        <v>602</v>
      </c>
      <c r="E34">
        <v>11475</v>
      </c>
      <c r="F34">
        <f t="shared" si="0"/>
        <v>5.2461873638344224E-2</v>
      </c>
    </row>
    <row r="35" spans="1:8" x14ac:dyDescent="0.25">
      <c r="A35" t="s">
        <v>3</v>
      </c>
      <c r="B35" t="s">
        <v>14</v>
      </c>
      <c r="C35" t="s">
        <v>15</v>
      </c>
      <c r="D35">
        <v>652</v>
      </c>
      <c r="E35">
        <v>11591</v>
      </c>
      <c r="F35">
        <f t="shared" si="0"/>
        <v>5.6250539211457166E-2</v>
      </c>
    </row>
    <row r="36" spans="1:8" x14ac:dyDescent="0.25">
      <c r="A36" t="s">
        <v>3</v>
      </c>
      <c r="B36" t="s">
        <v>14</v>
      </c>
      <c r="C36" t="s">
        <v>15</v>
      </c>
      <c r="D36">
        <v>578</v>
      </c>
      <c r="E36">
        <v>10684</v>
      </c>
      <c r="F36">
        <f t="shared" si="0"/>
        <v>5.4099588169225006E-2</v>
      </c>
    </row>
    <row r="37" spans="1:8" x14ac:dyDescent="0.25">
      <c r="A37" t="s">
        <v>3</v>
      </c>
      <c r="B37" t="s">
        <v>14</v>
      </c>
      <c r="C37" t="s">
        <v>15</v>
      </c>
      <c r="D37">
        <v>644</v>
      </c>
      <c r="E37">
        <v>10164</v>
      </c>
      <c r="F37">
        <f t="shared" si="0"/>
        <v>6.3360881542699726E-2</v>
      </c>
    </row>
    <row r="38" spans="1:8" x14ac:dyDescent="0.25">
      <c r="A38" t="s">
        <v>3</v>
      </c>
      <c r="B38" t="s">
        <v>14</v>
      </c>
      <c r="C38" t="s">
        <v>15</v>
      </c>
      <c r="D38">
        <v>672</v>
      </c>
      <c r="E38">
        <v>11330</v>
      </c>
      <c r="F38">
        <f t="shared" si="0"/>
        <v>5.9311562224183587E-2</v>
      </c>
    </row>
    <row r="39" spans="1:8" x14ac:dyDescent="0.25">
      <c r="A39" t="s">
        <v>3</v>
      </c>
      <c r="B39" t="s">
        <v>13</v>
      </c>
      <c r="C39" t="s">
        <v>15</v>
      </c>
      <c r="D39" s="2">
        <v>658</v>
      </c>
      <c r="E39" s="2">
        <v>10195</v>
      </c>
      <c r="F39" s="2">
        <f t="shared" si="0"/>
        <v>6.454144188327611E-2</v>
      </c>
      <c r="G39" s="2">
        <f>AVERAGE(F39:F43,F45)</f>
        <v>6.0583322026554927E-2</v>
      </c>
      <c r="H39" s="2">
        <f>G39*100</f>
        <v>6.0583322026554924</v>
      </c>
    </row>
    <row r="40" spans="1:8" x14ac:dyDescent="0.25">
      <c r="A40" t="s">
        <v>3</v>
      </c>
      <c r="B40" t="s">
        <v>13</v>
      </c>
      <c r="C40" t="s">
        <v>15</v>
      </c>
      <c r="D40" s="2">
        <v>672</v>
      </c>
      <c r="E40" s="2">
        <v>9982</v>
      </c>
      <c r="F40" s="2">
        <f t="shared" si="0"/>
        <v>6.7321178120617109E-2</v>
      </c>
      <c r="G40" s="2"/>
      <c r="H40" s="2"/>
    </row>
    <row r="41" spans="1:8" x14ac:dyDescent="0.25">
      <c r="A41" t="s">
        <v>3</v>
      </c>
      <c r="B41" t="s">
        <v>13</v>
      </c>
      <c r="C41" t="s">
        <v>15</v>
      </c>
      <c r="D41" s="2">
        <v>688</v>
      </c>
      <c r="E41" s="2">
        <v>10419</v>
      </c>
      <c r="F41" s="2">
        <f t="shared" si="0"/>
        <v>6.6033208561282267E-2</v>
      </c>
      <c r="G41" s="2"/>
      <c r="H41" s="2"/>
    </row>
    <row r="42" spans="1:8" x14ac:dyDescent="0.25">
      <c r="A42" t="s">
        <v>3</v>
      </c>
      <c r="B42" t="s">
        <v>13</v>
      </c>
      <c r="C42" t="s">
        <v>15</v>
      </c>
      <c r="D42" s="2">
        <v>707</v>
      </c>
      <c r="E42" s="2">
        <v>11168</v>
      </c>
      <c r="F42" s="2">
        <f t="shared" si="0"/>
        <v>6.3305873925501438E-2</v>
      </c>
      <c r="G42" s="2"/>
      <c r="H42" s="2"/>
    </row>
    <row r="43" spans="1:8" x14ac:dyDescent="0.25">
      <c r="A43" t="s">
        <v>3</v>
      </c>
      <c r="B43" t="s">
        <v>13</v>
      </c>
      <c r="C43" t="s">
        <v>15</v>
      </c>
      <c r="D43" s="2">
        <v>629</v>
      </c>
      <c r="E43" s="2">
        <v>11239</v>
      </c>
      <c r="F43" s="2">
        <f t="shared" ref="F43:F51" si="1">D43/E43</f>
        <v>5.5965833259186762E-2</v>
      </c>
      <c r="G43" s="2"/>
      <c r="H43" s="2"/>
    </row>
    <row r="44" spans="1:8" x14ac:dyDescent="0.25">
      <c r="A44" t="s">
        <v>3</v>
      </c>
      <c r="B44" t="s">
        <v>13</v>
      </c>
      <c r="C44" t="s">
        <v>15</v>
      </c>
      <c r="D44" s="2">
        <v>619</v>
      </c>
      <c r="E44" s="2">
        <v>1095</v>
      </c>
      <c r="F44" s="2">
        <f t="shared" si="1"/>
        <v>0.56529680365296808</v>
      </c>
      <c r="G44" s="2"/>
      <c r="H44" s="2"/>
    </row>
    <row r="45" spans="1:8" x14ac:dyDescent="0.25">
      <c r="A45" t="s">
        <v>3</v>
      </c>
      <c r="B45" t="s">
        <v>13</v>
      </c>
      <c r="C45" t="s">
        <v>15</v>
      </c>
      <c r="D45" s="2">
        <v>511</v>
      </c>
      <c r="E45" s="2">
        <v>11029</v>
      </c>
      <c r="F45" s="2">
        <f t="shared" si="1"/>
        <v>4.6332396409465952E-2</v>
      </c>
      <c r="G45" s="2"/>
      <c r="H45" s="2"/>
    </row>
    <row r="46" spans="1:8" x14ac:dyDescent="0.25">
      <c r="A46" t="s">
        <v>3</v>
      </c>
      <c r="B46" t="s">
        <v>12</v>
      </c>
      <c r="C46" t="s">
        <v>19</v>
      </c>
      <c r="D46">
        <v>648</v>
      </c>
      <c r="E46">
        <v>11326</v>
      </c>
      <c r="F46">
        <f t="shared" si="1"/>
        <v>5.7213491082465123E-2</v>
      </c>
      <c r="G46">
        <f>AVERAGE(F46:F51)</f>
        <v>6.2399854265871836E-2</v>
      </c>
      <c r="H46">
        <f>G46*100</f>
        <v>6.2399854265871832</v>
      </c>
    </row>
    <row r="47" spans="1:8" x14ac:dyDescent="0.25">
      <c r="A47" t="s">
        <v>3</v>
      </c>
      <c r="B47" t="s">
        <v>12</v>
      </c>
      <c r="C47" t="s">
        <v>19</v>
      </c>
      <c r="D47">
        <v>662</v>
      </c>
      <c r="E47">
        <v>11974</v>
      </c>
      <c r="F47">
        <f t="shared" si="1"/>
        <v>5.5286453983631204E-2</v>
      </c>
    </row>
    <row r="48" spans="1:8" x14ac:dyDescent="0.25">
      <c r="A48" t="s">
        <v>3</v>
      </c>
      <c r="B48" t="s">
        <v>12</v>
      </c>
      <c r="C48" t="s">
        <v>19</v>
      </c>
      <c r="D48">
        <v>668</v>
      </c>
      <c r="E48">
        <v>11893</v>
      </c>
      <c r="F48">
        <f t="shared" si="1"/>
        <v>5.6167493483561759E-2</v>
      </c>
    </row>
    <row r="49" spans="1:6" x14ac:dyDescent="0.25">
      <c r="A49" t="s">
        <v>3</v>
      </c>
      <c r="B49" t="s">
        <v>12</v>
      </c>
      <c r="C49" t="s">
        <v>19</v>
      </c>
      <c r="D49">
        <v>752</v>
      </c>
      <c r="E49">
        <v>12167</v>
      </c>
      <c r="F49">
        <f t="shared" si="1"/>
        <v>6.1806525848606887E-2</v>
      </c>
    </row>
    <row r="50" spans="1:6" x14ac:dyDescent="0.25">
      <c r="A50" t="s">
        <v>3</v>
      </c>
      <c r="B50" t="s">
        <v>12</v>
      </c>
      <c r="C50" t="s">
        <v>19</v>
      </c>
      <c r="D50">
        <v>645</v>
      </c>
      <c r="E50">
        <v>8850</v>
      </c>
      <c r="F50">
        <f t="shared" si="1"/>
        <v>7.2881355932203393E-2</v>
      </c>
    </row>
    <row r="51" spans="1:6" x14ac:dyDescent="0.25">
      <c r="A51" t="s">
        <v>3</v>
      </c>
      <c r="B51" t="s">
        <v>12</v>
      </c>
      <c r="C51" t="s">
        <v>19</v>
      </c>
      <c r="D51">
        <v>699</v>
      </c>
      <c r="E51">
        <v>9839</v>
      </c>
      <c r="F51">
        <f t="shared" si="1"/>
        <v>7.1043805264762686E-2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CB1CE54C-BA3D-4C52-BC4B-D61CD6395355}"/>
</file>

<file path=customXml/itemProps2.xml><?xml version="1.0" encoding="utf-8"?>
<ds:datastoreItem xmlns:ds="http://schemas.openxmlformats.org/officeDocument/2006/customXml" ds:itemID="{77FDA822-9951-45E4-9640-040173CB09D0}"/>
</file>

<file path=customXml/itemProps3.xml><?xml version="1.0" encoding="utf-8"?>
<ds:datastoreItem xmlns:ds="http://schemas.openxmlformats.org/officeDocument/2006/customXml" ds:itemID="{51F4A1AD-9E05-4883-9BF9-EDEB1FF91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Hearts</vt:lpstr>
      <vt:lpstr>liver</vt:lpstr>
    </vt:vector>
  </TitlesOfParts>
  <Company>Duke University School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Surgery</dc:creator>
  <cp:lastModifiedBy>Duke Surgery</cp:lastModifiedBy>
  <dcterms:created xsi:type="dcterms:W3CDTF">2021-09-07T12:45:50Z</dcterms:created>
  <dcterms:modified xsi:type="dcterms:W3CDTF">2021-09-16T18:23:41Z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